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M77" i="20" s="1"/>
  <c r="L81" i="20"/>
  <c r="K81" i="20"/>
  <c r="J81" i="20"/>
  <c r="I81" i="20"/>
  <c r="I77" i="20" s="1"/>
  <c r="H81" i="20"/>
  <c r="G81" i="20"/>
  <c r="F81" i="20"/>
  <c r="E81" i="20"/>
  <c r="E77" i="20" s="1"/>
  <c r="M78" i="20"/>
  <c r="L78" i="20"/>
  <c r="K78" i="20"/>
  <c r="J78" i="20"/>
  <c r="J77" i="20" s="1"/>
  <c r="I78" i="20"/>
  <c r="H78" i="20"/>
  <c r="G78" i="20"/>
  <c r="F78" i="20"/>
  <c r="F77" i="20" s="1"/>
  <c r="E78" i="20"/>
  <c r="L77" i="20"/>
  <c r="K77" i="20"/>
  <c r="H77" i="20"/>
  <c r="G77" i="20"/>
  <c r="M73" i="20"/>
  <c r="L73" i="20"/>
  <c r="K73" i="20"/>
  <c r="J73" i="20"/>
  <c r="I73" i="20"/>
  <c r="H73" i="20"/>
  <c r="G73" i="20"/>
  <c r="F73" i="20"/>
  <c r="E73" i="20"/>
  <c r="M68" i="20"/>
  <c r="M64" i="20" s="1"/>
  <c r="L68" i="20"/>
  <c r="K68" i="20"/>
  <c r="J68" i="20"/>
  <c r="I68" i="20"/>
  <c r="I64" i="20" s="1"/>
  <c r="H68" i="20"/>
  <c r="G68" i="20"/>
  <c r="F68" i="20"/>
  <c r="E68" i="20"/>
  <c r="E64" i="20" s="1"/>
  <c r="M65" i="20"/>
  <c r="L65" i="20"/>
  <c r="K65" i="20"/>
  <c r="J65" i="20"/>
  <c r="J64" i="20" s="1"/>
  <c r="I65" i="20"/>
  <c r="H65" i="20"/>
  <c r="G65" i="20"/>
  <c r="F65" i="20"/>
  <c r="F64" i="20" s="1"/>
  <c r="E65" i="20"/>
  <c r="L64" i="20"/>
  <c r="K64" i="20"/>
  <c r="H64" i="20"/>
  <c r="G64" i="20"/>
  <c r="M59" i="20"/>
  <c r="L59" i="20"/>
  <c r="K59" i="20"/>
  <c r="J59" i="20"/>
  <c r="I59" i="20"/>
  <c r="H59" i="20"/>
  <c r="G59" i="20"/>
  <c r="F59" i="20"/>
  <c r="E59" i="20"/>
  <c r="M56" i="20"/>
  <c r="M52" i="20" s="1"/>
  <c r="L56" i="20"/>
  <c r="K56" i="20"/>
  <c r="J56" i="20"/>
  <c r="I56" i="20"/>
  <c r="I52" i="20" s="1"/>
  <c r="H56" i="20"/>
  <c r="G56" i="20"/>
  <c r="F56" i="20"/>
  <c r="E56" i="20"/>
  <c r="E52" i="20" s="1"/>
  <c r="M53" i="20"/>
  <c r="L53" i="20"/>
  <c r="K53" i="20"/>
  <c r="J53" i="20"/>
  <c r="J52" i="20" s="1"/>
  <c r="I53" i="20"/>
  <c r="H53" i="20"/>
  <c r="G53" i="20"/>
  <c r="F53" i="20"/>
  <c r="F52" i="20" s="1"/>
  <c r="E53" i="20"/>
  <c r="L52" i="20"/>
  <c r="K52" i="20"/>
  <c r="K51" i="20" s="1"/>
  <c r="H52" i="20"/>
  <c r="G52" i="20"/>
  <c r="G51" i="20" s="1"/>
  <c r="L51" i="20"/>
  <c r="H51" i="20"/>
  <c r="M47" i="20"/>
  <c r="M4" i="20" s="1"/>
  <c r="L47" i="20"/>
  <c r="K47" i="20"/>
  <c r="J47" i="20"/>
  <c r="I47" i="20"/>
  <c r="I4" i="20" s="1"/>
  <c r="H47" i="20"/>
  <c r="G47" i="20"/>
  <c r="F47" i="20"/>
  <c r="E47" i="20"/>
  <c r="E4" i="20" s="1"/>
  <c r="M8" i="20"/>
  <c r="L8" i="20"/>
  <c r="K8" i="20"/>
  <c r="J8" i="20"/>
  <c r="I8" i="20"/>
  <c r="H8" i="20"/>
  <c r="G8" i="20"/>
  <c r="F8" i="20"/>
  <c r="E8" i="20"/>
  <c r="M5" i="20"/>
  <c r="L5" i="20"/>
  <c r="K5" i="20"/>
  <c r="K4" i="20" s="1"/>
  <c r="K92" i="20" s="1"/>
  <c r="J5" i="20"/>
  <c r="J4" i="20" s="1"/>
  <c r="I5" i="20"/>
  <c r="H5" i="20"/>
  <c r="G5" i="20"/>
  <c r="G4" i="20" s="1"/>
  <c r="F5" i="20"/>
  <c r="F4" i="20" s="1"/>
  <c r="E5" i="20"/>
  <c r="L4" i="20"/>
  <c r="L92" i="20" s="1"/>
  <c r="H4" i="20"/>
  <c r="H92" i="20" s="1"/>
  <c r="M81" i="19"/>
  <c r="L81" i="19"/>
  <c r="K81" i="19"/>
  <c r="J81" i="19"/>
  <c r="J77" i="19" s="1"/>
  <c r="I81" i="19"/>
  <c r="H81" i="19"/>
  <c r="G81" i="19"/>
  <c r="F81" i="19"/>
  <c r="F77" i="19" s="1"/>
  <c r="E81" i="19"/>
  <c r="M78" i="19"/>
  <c r="L78" i="19"/>
  <c r="K78" i="19"/>
  <c r="K77" i="19" s="1"/>
  <c r="J78" i="19"/>
  <c r="I78" i="19"/>
  <c r="H78" i="19"/>
  <c r="G78" i="19"/>
  <c r="G77" i="19" s="1"/>
  <c r="F78" i="19"/>
  <c r="E78" i="19"/>
  <c r="M77" i="19"/>
  <c r="L77" i="19"/>
  <c r="I77" i="19"/>
  <c r="H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J64" i="19" s="1"/>
  <c r="I68" i="19"/>
  <c r="H68" i="19"/>
  <c r="G68" i="19"/>
  <c r="F68" i="19"/>
  <c r="F64" i="19" s="1"/>
  <c r="E68" i="19"/>
  <c r="M65" i="19"/>
  <c r="L65" i="19"/>
  <c r="K65" i="19"/>
  <c r="K64" i="19" s="1"/>
  <c r="J65" i="19"/>
  <c r="I65" i="19"/>
  <c r="H65" i="19"/>
  <c r="G65" i="19"/>
  <c r="G64" i="19" s="1"/>
  <c r="F65" i="19"/>
  <c r="E65" i="19"/>
  <c r="M64" i="19"/>
  <c r="L64" i="19"/>
  <c r="I64" i="19"/>
  <c r="H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J52" i="19" s="1"/>
  <c r="J51" i="19" s="1"/>
  <c r="I56" i="19"/>
  <c r="H56" i="19"/>
  <c r="G56" i="19"/>
  <c r="F56" i="19"/>
  <c r="F52" i="19" s="1"/>
  <c r="F51" i="19" s="1"/>
  <c r="E56" i="19"/>
  <c r="M53" i="19"/>
  <c r="L53" i="19"/>
  <c r="K53" i="19"/>
  <c r="K52" i="19" s="1"/>
  <c r="K51" i="19" s="1"/>
  <c r="J53" i="19"/>
  <c r="I53" i="19"/>
  <c r="H53" i="19"/>
  <c r="G53" i="19"/>
  <c r="G52" i="19" s="1"/>
  <c r="G51" i="19" s="1"/>
  <c r="F53" i="19"/>
  <c r="E53" i="19"/>
  <c r="M52" i="19"/>
  <c r="L52" i="19"/>
  <c r="L51" i="19" s="1"/>
  <c r="I52" i="19"/>
  <c r="H52" i="19"/>
  <c r="H51" i="19" s="1"/>
  <c r="E52" i="19"/>
  <c r="M51" i="19"/>
  <c r="I51" i="19"/>
  <c r="E51" i="19"/>
  <c r="M47" i="19"/>
  <c r="L47" i="19"/>
  <c r="K47" i="19"/>
  <c r="J47" i="19"/>
  <c r="J4" i="19" s="1"/>
  <c r="I47" i="19"/>
  <c r="H47" i="19"/>
  <c r="G47" i="19"/>
  <c r="F47" i="19"/>
  <c r="F4" i="19" s="1"/>
  <c r="E47" i="19"/>
  <c r="M8" i="19"/>
  <c r="L8" i="19"/>
  <c r="K8" i="19"/>
  <c r="K4" i="19" s="1"/>
  <c r="J8" i="19"/>
  <c r="I8" i="19"/>
  <c r="H8" i="19"/>
  <c r="G8" i="19"/>
  <c r="G4" i="19" s="1"/>
  <c r="F8" i="19"/>
  <c r="E8" i="19"/>
  <c r="M5" i="19"/>
  <c r="L5" i="19"/>
  <c r="L4" i="19" s="1"/>
  <c r="K5" i="19"/>
  <c r="J5" i="19"/>
  <c r="I5" i="19"/>
  <c r="H5" i="19"/>
  <c r="H4" i="19" s="1"/>
  <c r="H92" i="19" s="1"/>
  <c r="G5" i="19"/>
  <c r="F5" i="19"/>
  <c r="E5" i="19"/>
  <c r="M4" i="19"/>
  <c r="M92" i="19" s="1"/>
  <c r="I4" i="19"/>
  <c r="I92" i="19" s="1"/>
  <c r="E4" i="19"/>
  <c r="E92" i="19" s="1"/>
  <c r="M81" i="18"/>
  <c r="L81" i="18"/>
  <c r="K81" i="18"/>
  <c r="K77" i="18" s="1"/>
  <c r="J81" i="18"/>
  <c r="I81" i="18"/>
  <c r="H81" i="18"/>
  <c r="G81" i="18"/>
  <c r="G77" i="18" s="1"/>
  <c r="F81" i="18"/>
  <c r="E81" i="18"/>
  <c r="M78" i="18"/>
  <c r="L78" i="18"/>
  <c r="L77" i="18" s="1"/>
  <c r="K78" i="18"/>
  <c r="J78" i="18"/>
  <c r="I78" i="18"/>
  <c r="H78" i="18"/>
  <c r="H77" i="18" s="1"/>
  <c r="G78" i="18"/>
  <c r="F78" i="18"/>
  <c r="E78" i="18"/>
  <c r="M77" i="18"/>
  <c r="J77" i="18"/>
  <c r="I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K64" i="18" s="1"/>
  <c r="J68" i="18"/>
  <c r="I68" i="18"/>
  <c r="H68" i="18"/>
  <c r="G68" i="18"/>
  <c r="G64" i="18" s="1"/>
  <c r="F68" i="18"/>
  <c r="E68" i="18"/>
  <c r="M65" i="18"/>
  <c r="L65" i="18"/>
  <c r="L64" i="18" s="1"/>
  <c r="K65" i="18"/>
  <c r="J65" i="18"/>
  <c r="I65" i="18"/>
  <c r="H65" i="18"/>
  <c r="H64" i="18" s="1"/>
  <c r="G65" i="18"/>
  <c r="F65" i="18"/>
  <c r="E65" i="18"/>
  <c r="M64" i="18"/>
  <c r="J64" i="18"/>
  <c r="I64" i="18"/>
  <c r="F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K52" i="18" s="1"/>
  <c r="K51" i="18" s="1"/>
  <c r="J56" i="18"/>
  <c r="I56" i="18"/>
  <c r="H56" i="18"/>
  <c r="G56" i="18"/>
  <c r="G52" i="18" s="1"/>
  <c r="G51" i="18" s="1"/>
  <c r="F56" i="18"/>
  <c r="E56" i="18"/>
  <c r="M53" i="18"/>
  <c r="L53" i="18"/>
  <c r="L52" i="18" s="1"/>
  <c r="L51" i="18" s="1"/>
  <c r="K53" i="18"/>
  <c r="J53" i="18"/>
  <c r="I53" i="18"/>
  <c r="H53" i="18"/>
  <c r="H52" i="18" s="1"/>
  <c r="H51" i="18" s="1"/>
  <c r="G53" i="18"/>
  <c r="F53" i="18"/>
  <c r="E53" i="18"/>
  <c r="M52" i="18"/>
  <c r="M51" i="18" s="1"/>
  <c r="J52" i="18"/>
  <c r="I52" i="18"/>
  <c r="I51" i="18" s="1"/>
  <c r="F52" i="18"/>
  <c r="E52" i="18"/>
  <c r="E51" i="18" s="1"/>
  <c r="J51" i="18"/>
  <c r="F51" i="18"/>
  <c r="M47" i="18"/>
  <c r="L47" i="18"/>
  <c r="K47" i="18"/>
  <c r="J47" i="18"/>
  <c r="I47" i="18"/>
  <c r="H47" i="18"/>
  <c r="G47" i="18"/>
  <c r="F47" i="18"/>
  <c r="E47" i="18"/>
  <c r="M8" i="18"/>
  <c r="L8" i="18"/>
  <c r="L4" i="18" s="1"/>
  <c r="L92" i="18" s="1"/>
  <c r="K8" i="18"/>
  <c r="J8" i="18"/>
  <c r="I8" i="18"/>
  <c r="H8" i="18"/>
  <c r="H4" i="18" s="1"/>
  <c r="H92" i="18" s="1"/>
  <c r="G8" i="18"/>
  <c r="F8" i="18"/>
  <c r="E8" i="18"/>
  <c r="M5" i="18"/>
  <c r="M4" i="18" s="1"/>
  <c r="M92" i="18" s="1"/>
  <c r="L5" i="18"/>
  <c r="K5" i="18"/>
  <c r="J5" i="18"/>
  <c r="I5" i="18"/>
  <c r="I4" i="18" s="1"/>
  <c r="H5" i="18"/>
  <c r="G5" i="18"/>
  <c r="F5" i="18"/>
  <c r="E5" i="18"/>
  <c r="E4" i="18" s="1"/>
  <c r="E92" i="18" s="1"/>
  <c r="K4" i="18"/>
  <c r="K92" i="18" s="1"/>
  <c r="J4" i="18"/>
  <c r="J92" i="18" s="1"/>
  <c r="G4" i="18"/>
  <c r="G92" i="18" s="1"/>
  <c r="F4" i="18"/>
  <c r="F92" i="18" s="1"/>
  <c r="M81" i="17"/>
  <c r="L81" i="17"/>
  <c r="K81" i="17"/>
  <c r="J81" i="17"/>
  <c r="I81" i="17"/>
  <c r="H81" i="17"/>
  <c r="G81" i="17"/>
  <c r="F81" i="17"/>
  <c r="E81" i="17"/>
  <c r="M78" i="17"/>
  <c r="M77" i="17" s="1"/>
  <c r="L78" i="17"/>
  <c r="K78" i="17"/>
  <c r="J78" i="17"/>
  <c r="I78" i="17"/>
  <c r="I77" i="17" s="1"/>
  <c r="H78" i="17"/>
  <c r="G78" i="17"/>
  <c r="F78" i="17"/>
  <c r="E78" i="17"/>
  <c r="E77" i="17" s="1"/>
  <c r="L77" i="17"/>
  <c r="K77" i="17"/>
  <c r="J77" i="17"/>
  <c r="H77" i="17"/>
  <c r="G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I68" i="17"/>
  <c r="H68" i="17"/>
  <c r="G68" i="17"/>
  <c r="F68" i="17"/>
  <c r="E68" i="17"/>
  <c r="M65" i="17"/>
  <c r="M64" i="17" s="1"/>
  <c r="M51" i="17" s="1"/>
  <c r="L65" i="17"/>
  <c r="K65" i="17"/>
  <c r="J65" i="17"/>
  <c r="I65" i="17"/>
  <c r="I64" i="17" s="1"/>
  <c r="I51" i="17" s="1"/>
  <c r="H65" i="17"/>
  <c r="G65" i="17"/>
  <c r="F65" i="17"/>
  <c r="E65" i="17"/>
  <c r="E64" i="17" s="1"/>
  <c r="E51" i="17" s="1"/>
  <c r="L64" i="17"/>
  <c r="K64" i="17"/>
  <c r="J64" i="17"/>
  <c r="H64" i="17"/>
  <c r="G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I56" i="17"/>
  <c r="H56" i="17"/>
  <c r="G56" i="17"/>
  <c r="F56" i="17"/>
  <c r="E56" i="17"/>
  <c r="M53" i="17"/>
  <c r="L53" i="17"/>
  <c r="K53" i="17"/>
  <c r="J53" i="17"/>
  <c r="I53" i="17"/>
  <c r="H53" i="17"/>
  <c r="G53" i="17"/>
  <c r="F53" i="17"/>
  <c r="E53" i="17"/>
  <c r="M52" i="17"/>
  <c r="L52" i="17"/>
  <c r="K52" i="17"/>
  <c r="J52" i="17"/>
  <c r="I52" i="17"/>
  <c r="H52" i="17"/>
  <c r="G52" i="17"/>
  <c r="F52" i="17"/>
  <c r="E52" i="17"/>
  <c r="L51" i="17"/>
  <c r="K51" i="17"/>
  <c r="J51" i="17"/>
  <c r="H51" i="17"/>
  <c r="G51" i="17"/>
  <c r="F51" i="17"/>
  <c r="M47" i="17"/>
  <c r="L47" i="17"/>
  <c r="K47" i="17"/>
  <c r="J47" i="17"/>
  <c r="I47" i="17"/>
  <c r="H47" i="17"/>
  <c r="G47" i="17"/>
  <c r="F47" i="17"/>
  <c r="E47" i="17"/>
  <c r="M8" i="17"/>
  <c r="L8" i="17"/>
  <c r="K8" i="17"/>
  <c r="J8" i="17"/>
  <c r="I8" i="17"/>
  <c r="H8" i="17"/>
  <c r="G8" i="17"/>
  <c r="F8" i="17"/>
  <c r="E8" i="17"/>
  <c r="M5" i="17"/>
  <c r="L5" i="17"/>
  <c r="K5" i="17"/>
  <c r="J5" i="17"/>
  <c r="J4" i="17" s="1"/>
  <c r="J92" i="17" s="1"/>
  <c r="I5" i="17"/>
  <c r="H5" i="17"/>
  <c r="G5" i="17"/>
  <c r="F5" i="17"/>
  <c r="F4" i="17" s="1"/>
  <c r="F92" i="17" s="1"/>
  <c r="E5" i="17"/>
  <c r="M4" i="17"/>
  <c r="M92" i="17" s="1"/>
  <c r="L4" i="17"/>
  <c r="L92" i="17" s="1"/>
  <c r="K4" i="17"/>
  <c r="K92" i="17" s="1"/>
  <c r="I4" i="17"/>
  <c r="I92" i="17" s="1"/>
  <c r="H4" i="17"/>
  <c r="H92" i="17" s="1"/>
  <c r="G4" i="17"/>
  <c r="G92" i="17" s="1"/>
  <c r="E4" i="17"/>
  <c r="E92" i="17" s="1"/>
  <c r="M81" i="16"/>
  <c r="L81" i="16"/>
  <c r="K81" i="16"/>
  <c r="J81" i="16"/>
  <c r="I81" i="16"/>
  <c r="H81" i="16"/>
  <c r="G81" i="16"/>
  <c r="F81" i="16"/>
  <c r="E81" i="16"/>
  <c r="M78" i="16"/>
  <c r="L78" i="16"/>
  <c r="K78" i="16"/>
  <c r="J78" i="16"/>
  <c r="I78" i="16"/>
  <c r="H78" i="16"/>
  <c r="G78" i="16"/>
  <c r="F78" i="16"/>
  <c r="E78" i="16"/>
  <c r="M77" i="16"/>
  <c r="L77" i="16"/>
  <c r="K77" i="16"/>
  <c r="J77" i="16"/>
  <c r="I77" i="16"/>
  <c r="H77" i="16"/>
  <c r="G77" i="16"/>
  <c r="F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I68" i="16"/>
  <c r="H68" i="16"/>
  <c r="G68" i="16"/>
  <c r="F68" i="16"/>
  <c r="E68" i="16"/>
  <c r="M65" i="16"/>
  <c r="L65" i="16"/>
  <c r="K65" i="16"/>
  <c r="J65" i="16"/>
  <c r="I65" i="16"/>
  <c r="H65" i="16"/>
  <c r="G65" i="16"/>
  <c r="F65" i="16"/>
  <c r="E65" i="16"/>
  <c r="M64" i="16"/>
  <c r="L64" i="16"/>
  <c r="K64" i="16"/>
  <c r="J64" i="16"/>
  <c r="I64" i="16"/>
  <c r="H64" i="16"/>
  <c r="G64" i="16"/>
  <c r="F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I56" i="16"/>
  <c r="H56" i="16"/>
  <c r="G56" i="16"/>
  <c r="F56" i="16"/>
  <c r="E56" i="16"/>
  <c r="M53" i="16"/>
  <c r="L53" i="16"/>
  <c r="K53" i="16"/>
  <c r="J53" i="16"/>
  <c r="I53" i="16"/>
  <c r="H53" i="16"/>
  <c r="G53" i="16"/>
  <c r="F53" i="16"/>
  <c r="E53" i="16"/>
  <c r="M52" i="16"/>
  <c r="L52" i="16"/>
  <c r="K52" i="16"/>
  <c r="J52" i="16"/>
  <c r="I52" i="16"/>
  <c r="H52" i="16"/>
  <c r="G52" i="16"/>
  <c r="F52" i="16"/>
  <c r="E52" i="16"/>
  <c r="M51" i="16"/>
  <c r="L51" i="16"/>
  <c r="K51" i="16"/>
  <c r="J51" i="16"/>
  <c r="I51" i="16"/>
  <c r="H51" i="16"/>
  <c r="G51" i="16"/>
  <c r="F51" i="16"/>
  <c r="E51" i="16"/>
  <c r="M47" i="16"/>
  <c r="L47" i="16"/>
  <c r="K47" i="16"/>
  <c r="J47" i="16"/>
  <c r="I47" i="16"/>
  <c r="H47" i="16"/>
  <c r="G47" i="16"/>
  <c r="F47" i="16"/>
  <c r="E47" i="16"/>
  <c r="M8" i="16"/>
  <c r="L8" i="16"/>
  <c r="K8" i="16"/>
  <c r="J8" i="16"/>
  <c r="I8" i="16"/>
  <c r="H8" i="16"/>
  <c r="G8" i="16"/>
  <c r="F8" i="16"/>
  <c r="E8" i="16"/>
  <c r="M5" i="16"/>
  <c r="L5" i="16"/>
  <c r="K5" i="16"/>
  <c r="J5" i="16"/>
  <c r="I5" i="16"/>
  <c r="H5" i="16"/>
  <c r="G5" i="16"/>
  <c r="F5" i="16"/>
  <c r="E5" i="16"/>
  <c r="M4" i="16"/>
  <c r="M92" i="16" s="1"/>
  <c r="L4" i="16"/>
  <c r="L92" i="16" s="1"/>
  <c r="K4" i="16"/>
  <c r="K92" i="16" s="1"/>
  <c r="J4" i="16"/>
  <c r="J92" i="16" s="1"/>
  <c r="I4" i="16"/>
  <c r="I92" i="16" s="1"/>
  <c r="H4" i="16"/>
  <c r="H92" i="16" s="1"/>
  <c r="G4" i="16"/>
  <c r="G92" i="16" s="1"/>
  <c r="F4" i="16"/>
  <c r="F92" i="16" s="1"/>
  <c r="E4" i="16"/>
  <c r="E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L10" i="15"/>
  <c r="K10" i="15"/>
  <c r="J10" i="15"/>
  <c r="I10" i="15"/>
  <c r="H10" i="15"/>
  <c r="G10" i="15"/>
  <c r="F10" i="15"/>
  <c r="E10" i="15"/>
  <c r="M9" i="15"/>
  <c r="L9" i="15"/>
  <c r="K9" i="15"/>
  <c r="J9" i="15"/>
  <c r="I9" i="15"/>
  <c r="H9" i="15"/>
  <c r="G9" i="15"/>
  <c r="F9" i="15"/>
  <c r="E9" i="15"/>
  <c r="M4" i="15"/>
  <c r="M40" i="15" s="1"/>
  <c r="L4" i="15"/>
  <c r="L40" i="15" s="1"/>
  <c r="K4" i="15"/>
  <c r="K40" i="15" s="1"/>
  <c r="J4" i="15"/>
  <c r="J40" i="15" s="1"/>
  <c r="I4" i="15"/>
  <c r="I40" i="15" s="1"/>
  <c r="H4" i="15"/>
  <c r="H40" i="15" s="1"/>
  <c r="G4" i="15"/>
  <c r="G40" i="15" s="1"/>
  <c r="F4" i="15"/>
  <c r="F40" i="15" s="1"/>
  <c r="E4" i="15"/>
  <c r="E40" i="15" s="1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H26" i="13" s="1"/>
  <c r="G4" i="13"/>
  <c r="G26" i="13" s="1"/>
  <c r="F4" i="13"/>
  <c r="F26" i="13" s="1"/>
  <c r="E4" i="13"/>
  <c r="E26" i="13" s="1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H26" i="11" s="1"/>
  <c r="G4" i="11"/>
  <c r="G26" i="11" s="1"/>
  <c r="F4" i="11"/>
  <c r="F26" i="11" s="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I92" i="18" l="1"/>
  <c r="G92" i="20"/>
  <c r="F51" i="20"/>
  <c r="F92" i="20" s="1"/>
  <c r="J51" i="20"/>
  <c r="J92" i="20" s="1"/>
  <c r="E51" i="20"/>
  <c r="E92" i="20" s="1"/>
  <c r="I51" i="20"/>
  <c r="I92" i="20" s="1"/>
  <c r="M51" i="20"/>
  <c r="M92" i="20" s="1"/>
  <c r="L92" i="19"/>
  <c r="G92" i="19"/>
  <c r="K92" i="19"/>
  <c r="F92" i="19"/>
  <c r="J92" i="19"/>
</calcChain>
</file>

<file path=xl/sharedStrings.xml><?xml version="1.0" encoding="utf-8"?>
<sst xmlns="http://schemas.openxmlformats.org/spreadsheetml/2006/main" count="7835" uniqueCount="171">
  <si>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</si>
  <si>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</si>
  <si>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</si>
  <si>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</si>
  <si>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</si>
  <si>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</si>
  <si>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</si>
  <si>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</si>
  <si>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</si>
  <si>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</si>
  <si>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</si>
  <si>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</si>
  <si>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</si>
  <si>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</si>
  <si>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</si>
  <si>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</si>
  <si>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</si>
  <si>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</si>
  <si>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</si>
  <si>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</si>
  <si>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</si>
  <si>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</si>
  <si>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</si>
  <si>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</si>
  <si>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</si>
  <si>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</si>
  <si>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</si>
  <si>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</si>
  <si>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</si>
  <si>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</si>
  <si>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</si>
  <si>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</si>
  <si>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</si>
  <si>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</si>
  <si>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</si>
  <si>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</si>
  <si>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</si>
  <si>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</si>
  <si>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</si>
  <si>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</si>
  <si>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</si>
  <si>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</si>
  <si>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</si>
  <si>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</si>
  <si>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</si>
  <si>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</si>
  <si>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</si>
  <si>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</si>
  <si>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</si>
  <si>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</si>
  <si>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</si>
  <si>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</si>
  <si>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</si>
  <si>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</si>
  <si>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</si>
  <si>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</si>
  <si>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</si>
  <si>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</si>
  <si>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</si>
  <si>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</si>
  <si>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</si>
  <si>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</si>
  <si>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</si>
  <si>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</si>
  <si>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</si>
  <si>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</si>
  <si>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</si>
  <si>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</si>
  <si>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</si>
  <si>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</si>
  <si>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</si>
  <si>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</si>
  <si>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</si>
  <si>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</si>
  <si>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</si>
  <si>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</si>
  <si>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</si>
  <si>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</si>
  <si>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</si>
  <si>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</si>
  <si>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</si>
  <si>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</si>
  <si>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</si>
  <si>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</si>
  <si>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</si>
  <si>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</si>
  <si>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</si>
  <si>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</si>
  <si>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</si>
  <si>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</si>
  <si>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</si>
  <si>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</si>
  <si>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</si>
  <si>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</si>
  <si>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</si>
  <si>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</si>
  <si>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</si>
  <si>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</si>
  <si>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</si>
  <si>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</si>
  <si>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</si>
  <si>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</si>
  <si>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</si>
  <si>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</si>
  <si>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</si>
  <si>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</si>
  <si>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</si>
  <si>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</si>
  <si>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</si>
  <si>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</si>
  <si>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</si>
  <si>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</si>
  <si>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</si>
  <si>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</si>
  <si>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</si>
  <si>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</si>
  <si>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</si>
  <si>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</si>
  <si>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</si>
  <si>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</si>
  <si>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</si>
  <si>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</si>
  <si>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</si>
  <si>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>Table B.2: Payments and estimates by economic classification: Administration</t>
  </si>
  <si>
    <t xml:space="preserve">14. </t>
  </si>
  <si>
    <t xml:space="preserve">12. </t>
  </si>
  <si>
    <t xml:space="preserve">10. </t>
  </si>
  <si>
    <t xml:space="preserve">11. </t>
  </si>
  <si>
    <t xml:space="preserve">13. </t>
  </si>
  <si>
    <t>2016/17</t>
  </si>
  <si>
    <t>2015/16</t>
  </si>
  <si>
    <t>2014/15</t>
  </si>
  <si>
    <t>Table B.1: Specification of receipts: Sport, Recreation, Arts And Culture</t>
  </si>
  <si>
    <t>Table B.2: Payments and estimates by economic classification: Sport, Recreation, Arts And Culture</t>
  </si>
  <si>
    <t>2013/14</t>
  </si>
  <si>
    <t>2012/13</t>
  </si>
  <si>
    <t>2011/12</t>
  </si>
  <si>
    <t>2010/11</t>
  </si>
  <si>
    <t>Table B.2: Payments and estimates by economic classification: Cultural Affairs</t>
  </si>
  <si>
    <t>Table B.2: Payments and estimates by economic classification: Library And Archives</t>
  </si>
  <si>
    <t>Table B.2: Payments and estimates by economic classification: Sport And Recreation</t>
  </si>
  <si>
    <t xml:space="preserve">15. </t>
  </si>
  <si>
    <t>2. Cultural Affairs</t>
  </si>
  <si>
    <t>3. Library And Archives</t>
  </si>
  <si>
    <t>4. Sport And Recreation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</si>
  <si>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</si>
  <si>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</si>
  <si>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</si>
  <si>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</si>
  <si>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</si>
  <si>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Library Services</t>
  </si>
  <si>
    <t>2. Archives Services</t>
  </si>
  <si>
    <t>1. Management</t>
  </si>
  <si>
    <t>2. Sports</t>
  </si>
  <si>
    <t xml:space="preserve">3. School Sports  </t>
  </si>
  <si>
    <t>2. Arts And Culture</t>
  </si>
  <si>
    <t>3. Museum And Heritage</t>
  </si>
  <si>
    <t>4. Language Services</t>
  </si>
  <si>
    <t>1. Mec'S Office</t>
  </si>
  <si>
    <t>2. Corporate Services</t>
  </si>
  <si>
    <t>Table 13.1(b) : Summary of departmental receipts collection</t>
  </si>
  <si>
    <t>Table 13.2(a) : Summary of payments and estimates by programme: Sport, Recreation, Arts And Culture</t>
  </si>
  <si>
    <t>Table 13.2(b) : Summary of provincial payments and estimates by economic classification: Sport, Recreation, Arts And Culture</t>
  </si>
  <si>
    <t>Table 13.3(a) : Summary of payments and estimates by sub-programme: Administration</t>
  </si>
  <si>
    <t>Table 13.3(b) : Summary of payments and estimates by economic classification: Administration</t>
  </si>
  <si>
    <t>Table 13.4(a) : Summary of payments and estimates by sub-programme: Cultural Affairs</t>
  </si>
  <si>
    <t>Table 13.4(b) : Summary of payments and estimates by economic classification: Cultural Affairs</t>
  </si>
  <si>
    <t>Table 13.5(a) : Summary of payments and estimates by sub-programme: Library And Archives</t>
  </si>
  <si>
    <t>Table 13.5(b) : Summary of payments and estimates by economic classification: Library And Archives</t>
  </si>
  <si>
    <t>Table 13.6(a) : Summary of payments and estimates by sub-programme: Sport And Recreation</t>
  </si>
  <si>
    <t>Table 13.6(b) : Summary of payments and estimates by economic classification: Sport And 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</si>
</sst>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1238</v>
      </c>
      <c r="D9" s="33">
        <v>507</v>
      </c>
      <c r="E9" s="33">
        <v>1084</v>
      </c>
      <c r="F9" s="32">
        <v>805</v>
      </c>
      <c r="G9" s="33">
        <v>805</v>
      </c>
      <c r="H9" s="34">
        <v>805</v>
      </c>
      <c r="I9" s="33">
        <v>815</v>
      </c>
      <c r="J9" s="33">
        <v>851</v>
      </c>
      <c r="K9" s="33">
        <v>895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1</v>
      </c>
      <c r="D11" s="33">
        <v>1</v>
      </c>
      <c r="E11" s="33">
        <v>8</v>
      </c>
      <c r="F11" s="32">
        <v>5</v>
      </c>
      <c r="G11" s="33">
        <v>5</v>
      </c>
      <c r="H11" s="34">
        <v>5</v>
      </c>
      <c r="I11" s="33">
        <v>6</v>
      </c>
      <c r="J11" s="33">
        <v>6</v>
      </c>
      <c r="K11" s="33">
        <v>7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6</v>
      </c>
      <c r="D14" s="36">
        <v>193</v>
      </c>
      <c r="E14" s="36">
        <v>356</v>
      </c>
      <c r="F14" s="35">
        <v>100</v>
      </c>
      <c r="G14" s="36">
        <v>100</v>
      </c>
      <c r="H14" s="37">
        <v>100</v>
      </c>
      <c r="I14" s="36">
        <v>100</v>
      </c>
      <c r="J14" s="36">
        <v>105</v>
      </c>
      <c r="K14" s="36">
        <v>111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1245</v>
      </c>
      <c r="D15" s="61">
        <f t="shared" ref="D15:K15" si="1">SUM(D5:D14)</f>
        <v>701</v>
      </c>
      <c r="E15" s="61">
        <f t="shared" si="1"/>
        <v>1448</v>
      </c>
      <c r="F15" s="62">
        <f t="shared" si="1"/>
        <v>910</v>
      </c>
      <c r="G15" s="61">
        <f t="shared" si="1"/>
        <v>910</v>
      </c>
      <c r="H15" s="63">
        <f t="shared" si="1"/>
        <v>910</v>
      </c>
      <c r="I15" s="61">
        <f t="shared" si="1"/>
        <v>921</v>
      </c>
      <c r="J15" s="61">
        <f t="shared" si="1"/>
        <v>962</v>
      </c>
      <c r="K15" s="61">
        <f t="shared" si="1"/>
        <v>1013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152</v>
      </c>
      <c r="C4" s="33">
        <v>1267</v>
      </c>
      <c r="D4" s="33">
        <v>1103</v>
      </c>
      <c r="E4" s="33">
        <v>0</v>
      </c>
      <c r="F4" s="27">
        <v>3360</v>
      </c>
      <c r="G4" s="28">
        <v>6760</v>
      </c>
      <c r="H4" s="29">
        <v>6760</v>
      </c>
      <c r="I4" s="33">
        <v>2535</v>
      </c>
      <c r="J4" s="33">
        <v>1307</v>
      </c>
      <c r="K4" s="33">
        <v>1376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8210</v>
      </c>
      <c r="D5" s="33">
        <v>6531</v>
      </c>
      <c r="E5" s="33">
        <v>5952</v>
      </c>
      <c r="F5" s="32">
        <v>6178</v>
      </c>
      <c r="G5" s="33">
        <v>4578</v>
      </c>
      <c r="H5" s="34">
        <v>4578</v>
      </c>
      <c r="I5" s="33">
        <v>6173</v>
      </c>
      <c r="J5" s="33">
        <v>6973</v>
      </c>
      <c r="K5" s="33">
        <v>7343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154</v>
      </c>
      <c r="C6" s="33">
        <v>53936</v>
      </c>
      <c r="D6" s="33">
        <v>55723</v>
      </c>
      <c r="E6" s="33">
        <v>53180</v>
      </c>
      <c r="F6" s="32">
        <v>61740</v>
      </c>
      <c r="G6" s="33">
        <v>71965</v>
      </c>
      <c r="H6" s="34">
        <v>67362</v>
      </c>
      <c r="I6" s="33">
        <v>65121</v>
      </c>
      <c r="J6" s="33">
        <v>70949</v>
      </c>
      <c r="K6" s="33">
        <v>77826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63413</v>
      </c>
      <c r="D19" s="46">
        <f t="shared" ref="D19:K19" si="1">SUM(D4:D18)</f>
        <v>63357</v>
      </c>
      <c r="E19" s="46">
        <f t="shared" si="1"/>
        <v>59132</v>
      </c>
      <c r="F19" s="47">
        <f t="shared" si="1"/>
        <v>71278</v>
      </c>
      <c r="G19" s="46">
        <f t="shared" si="1"/>
        <v>83303</v>
      </c>
      <c r="H19" s="48">
        <f t="shared" si="1"/>
        <v>78700</v>
      </c>
      <c r="I19" s="46">
        <f t="shared" si="1"/>
        <v>73829</v>
      </c>
      <c r="J19" s="46">
        <f t="shared" si="1"/>
        <v>79229</v>
      </c>
      <c r="K19" s="46">
        <f t="shared" si="1"/>
        <v>86545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59457</v>
      </c>
      <c r="D4" s="20">
        <f t="shared" ref="D4:K4" si="0">SUM(D5:D7)</f>
        <v>62021</v>
      </c>
      <c r="E4" s="20">
        <f t="shared" si="0"/>
        <v>58744</v>
      </c>
      <c r="F4" s="21">
        <f t="shared" si="0"/>
        <v>71278</v>
      </c>
      <c r="G4" s="20">
        <f t="shared" si="0"/>
        <v>74445</v>
      </c>
      <c r="H4" s="22">
        <f t="shared" si="0"/>
        <v>69842</v>
      </c>
      <c r="I4" s="20">
        <f t="shared" si="0"/>
        <v>68776</v>
      </c>
      <c r="J4" s="20">
        <f t="shared" si="0"/>
        <v>73629</v>
      </c>
      <c r="K4" s="20">
        <f t="shared" si="0"/>
        <v>80686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20358</v>
      </c>
      <c r="D5" s="28">
        <v>18887</v>
      </c>
      <c r="E5" s="28">
        <v>17639</v>
      </c>
      <c r="F5" s="27">
        <v>20333</v>
      </c>
      <c r="G5" s="28">
        <v>20054</v>
      </c>
      <c r="H5" s="29">
        <v>17067</v>
      </c>
      <c r="I5" s="28">
        <v>20317</v>
      </c>
      <c r="J5" s="28">
        <v>25187</v>
      </c>
      <c r="K5" s="29">
        <v>26425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39099</v>
      </c>
      <c r="D6" s="33">
        <v>43134</v>
      </c>
      <c r="E6" s="33">
        <v>41105</v>
      </c>
      <c r="F6" s="32">
        <v>50945</v>
      </c>
      <c r="G6" s="33">
        <v>54391</v>
      </c>
      <c r="H6" s="34">
        <v>52775</v>
      </c>
      <c r="I6" s="33">
        <v>48459</v>
      </c>
      <c r="J6" s="33">
        <v>48442</v>
      </c>
      <c r="K6" s="34">
        <v>54261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880</v>
      </c>
      <c r="D8" s="20">
        <f t="shared" ref="D8:K8" si="1">SUM(D9:D15)</f>
        <v>1007</v>
      </c>
      <c r="E8" s="20">
        <f t="shared" si="1"/>
        <v>388</v>
      </c>
      <c r="F8" s="21">
        <f t="shared" si="1"/>
        <v>0</v>
      </c>
      <c r="G8" s="20">
        <f t="shared" si="1"/>
        <v>8858</v>
      </c>
      <c r="H8" s="22">
        <f t="shared" si="1"/>
        <v>8858</v>
      </c>
      <c r="I8" s="20">
        <f t="shared" si="1"/>
        <v>5053</v>
      </c>
      <c r="J8" s="20">
        <f t="shared" si="1"/>
        <v>5600</v>
      </c>
      <c r="K8" s="20">
        <f t="shared" si="1"/>
        <v>5859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5000</v>
      </c>
      <c r="H9" s="29">
        <v>5000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880</v>
      </c>
      <c r="D14" s="33">
        <v>880</v>
      </c>
      <c r="E14" s="33">
        <v>0</v>
      </c>
      <c r="F14" s="32">
        <v>0</v>
      </c>
      <c r="G14" s="33">
        <v>3674</v>
      </c>
      <c r="H14" s="34">
        <v>3674</v>
      </c>
      <c r="I14" s="33">
        <v>5053</v>
      </c>
      <c r="J14" s="33">
        <v>5600</v>
      </c>
      <c r="K14" s="34">
        <v>5859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127</v>
      </c>
      <c r="E15" s="36">
        <v>388</v>
      </c>
      <c r="F15" s="35">
        <v>0</v>
      </c>
      <c r="G15" s="36">
        <v>184</v>
      </c>
      <c r="H15" s="37">
        <v>184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3076</v>
      </c>
      <c r="D16" s="20">
        <f t="shared" ref="D16:K16" si="2">SUM(D17:D23)</f>
        <v>329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3014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62</v>
      </c>
      <c r="D18" s="33">
        <v>329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63413</v>
      </c>
      <c r="D26" s="46">
        <f t="shared" ref="D26:K26" si="3">+D4+D8+D16+D24</f>
        <v>63357</v>
      </c>
      <c r="E26" s="46">
        <f t="shared" si="3"/>
        <v>59132</v>
      </c>
      <c r="F26" s="47">
        <f t="shared" si="3"/>
        <v>71278</v>
      </c>
      <c r="G26" s="46">
        <f t="shared" si="3"/>
        <v>83303</v>
      </c>
      <c r="H26" s="48">
        <f t="shared" si="3"/>
        <v>78700</v>
      </c>
      <c r="I26" s="46">
        <f t="shared" si="3"/>
        <v>73829</v>
      </c>
      <c r="J26" s="46">
        <f t="shared" si="3"/>
        <v>79229</v>
      </c>
      <c r="K26" s="46">
        <f t="shared" si="3"/>
        <v>86545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136</v>
      </c>
      <c r="G3" s="17" t="s">
        <v>135</v>
      </c>
      <c r="H3" s="173" t="s">
        <v>134</v>
      </c>
      <c r="I3" s="174"/>
      <c r="J3" s="175"/>
      <c r="K3" s="17" t="s">
        <v>131</v>
      </c>
      <c r="L3" s="17" t="s">
        <v>130</v>
      </c>
      <c r="M3" s="17" t="s">
        <v>129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1238</v>
      </c>
      <c r="F9" s="72">
        <f t="shared" ref="F9:M9" si="1">F10+F19</f>
        <v>507</v>
      </c>
      <c r="G9" s="72">
        <f t="shared" si="1"/>
        <v>1084</v>
      </c>
      <c r="H9" s="73">
        <f t="shared" si="1"/>
        <v>805</v>
      </c>
      <c r="I9" s="72">
        <f t="shared" si="1"/>
        <v>805</v>
      </c>
      <c r="J9" s="74">
        <f t="shared" si="1"/>
        <v>805</v>
      </c>
      <c r="K9" s="72">
        <f t="shared" si="1"/>
        <v>815</v>
      </c>
      <c r="L9" s="72">
        <f t="shared" si="1"/>
        <v>851</v>
      </c>
      <c r="M9" s="72">
        <f t="shared" si="1"/>
        <v>895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1236</v>
      </c>
      <c r="F10" s="100">
        <f t="shared" ref="F10:M10" si="2">SUM(F11:F13)</f>
        <v>507</v>
      </c>
      <c r="G10" s="100">
        <f t="shared" si="2"/>
        <v>1084</v>
      </c>
      <c r="H10" s="101">
        <f t="shared" si="2"/>
        <v>805</v>
      </c>
      <c r="I10" s="100">
        <f t="shared" si="2"/>
        <v>805</v>
      </c>
      <c r="J10" s="102">
        <f t="shared" si="2"/>
        <v>805</v>
      </c>
      <c r="K10" s="100">
        <f t="shared" si="2"/>
        <v>815</v>
      </c>
      <c r="L10" s="100">
        <f t="shared" si="2"/>
        <v>851</v>
      </c>
      <c r="M10" s="100">
        <f t="shared" si="2"/>
        <v>895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1236</v>
      </c>
      <c r="F13" s="86">
        <v>507</v>
      </c>
      <c r="G13" s="86">
        <v>1084</v>
      </c>
      <c r="H13" s="87">
        <v>805</v>
      </c>
      <c r="I13" s="86">
        <v>805</v>
      </c>
      <c r="J13" s="88">
        <v>805</v>
      </c>
      <c r="K13" s="86">
        <v>815</v>
      </c>
      <c r="L13" s="86">
        <v>851</v>
      </c>
      <c r="M13" s="86">
        <v>895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82</v>
      </c>
      <c r="F15" s="79">
        <v>90</v>
      </c>
      <c r="G15" s="79">
        <v>96</v>
      </c>
      <c r="H15" s="80">
        <v>95</v>
      </c>
      <c r="I15" s="79">
        <v>95</v>
      </c>
      <c r="J15" s="81">
        <v>95</v>
      </c>
      <c r="K15" s="79">
        <v>100</v>
      </c>
      <c r="L15" s="79">
        <v>105</v>
      </c>
      <c r="M15" s="81">
        <v>110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6</v>
      </c>
      <c r="F16" s="86">
        <v>16</v>
      </c>
      <c r="G16" s="86">
        <v>113</v>
      </c>
      <c r="H16" s="87">
        <v>45</v>
      </c>
      <c r="I16" s="86">
        <v>45</v>
      </c>
      <c r="J16" s="88">
        <v>45</v>
      </c>
      <c r="K16" s="86">
        <v>25</v>
      </c>
      <c r="L16" s="86">
        <v>15</v>
      </c>
      <c r="M16" s="88">
        <v>35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63</v>
      </c>
      <c r="F17" s="86">
        <v>109</v>
      </c>
      <c r="G17" s="86">
        <v>122</v>
      </c>
      <c r="H17" s="87">
        <v>115</v>
      </c>
      <c r="I17" s="86">
        <v>115</v>
      </c>
      <c r="J17" s="88">
        <v>115</v>
      </c>
      <c r="K17" s="86">
        <v>130</v>
      </c>
      <c r="L17" s="86">
        <v>135</v>
      </c>
      <c r="M17" s="88">
        <v>140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1082</v>
      </c>
      <c r="F18" s="93">
        <v>292</v>
      </c>
      <c r="G18" s="93">
        <v>753</v>
      </c>
      <c r="H18" s="94">
        <v>550</v>
      </c>
      <c r="I18" s="93">
        <v>550</v>
      </c>
      <c r="J18" s="95">
        <v>550</v>
      </c>
      <c r="K18" s="93">
        <v>560</v>
      </c>
      <c r="L18" s="93">
        <v>596</v>
      </c>
      <c r="M18" s="95">
        <v>610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2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1</v>
      </c>
      <c r="F29" s="72">
        <v>1</v>
      </c>
      <c r="G29" s="72">
        <v>8</v>
      </c>
      <c r="H29" s="73">
        <v>5</v>
      </c>
      <c r="I29" s="72">
        <v>5</v>
      </c>
      <c r="J29" s="74">
        <v>5</v>
      </c>
      <c r="K29" s="72">
        <v>6</v>
      </c>
      <c r="L29" s="72">
        <v>6</v>
      </c>
      <c r="M29" s="72">
        <v>7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6</v>
      </c>
      <c r="F39" s="72">
        <v>193</v>
      </c>
      <c r="G39" s="72">
        <v>356</v>
      </c>
      <c r="H39" s="73">
        <v>100</v>
      </c>
      <c r="I39" s="72">
        <v>100</v>
      </c>
      <c r="J39" s="74">
        <v>100</v>
      </c>
      <c r="K39" s="72">
        <v>100</v>
      </c>
      <c r="L39" s="72">
        <v>105</v>
      </c>
      <c r="M39" s="72">
        <v>111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1245</v>
      </c>
      <c r="F40" s="46">
        <f t="shared" ref="F40:M40" si="6">F4+F9+F21+F29+F31+F36+F39</f>
        <v>701</v>
      </c>
      <c r="G40" s="46">
        <f t="shared" si="6"/>
        <v>1448</v>
      </c>
      <c r="H40" s="47">
        <f t="shared" si="6"/>
        <v>910</v>
      </c>
      <c r="I40" s="46">
        <f t="shared" si="6"/>
        <v>910</v>
      </c>
      <c r="J40" s="48">
        <f t="shared" si="6"/>
        <v>910</v>
      </c>
      <c r="K40" s="46">
        <f t="shared" si="6"/>
        <v>921</v>
      </c>
      <c r="L40" s="46">
        <f t="shared" si="6"/>
        <v>962</v>
      </c>
      <c r="M40" s="46">
        <f t="shared" si="6"/>
        <v>1013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136</v>
      </c>
      <c r="G3" s="17" t="s">
        <v>135</v>
      </c>
      <c r="H3" s="173" t="s">
        <v>134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209214</v>
      </c>
      <c r="F4" s="72">
        <f t="shared" ref="F4:M4" si="0">F5+F8+F47</f>
        <v>220825</v>
      </c>
      <c r="G4" s="72">
        <f t="shared" si="0"/>
        <v>220723</v>
      </c>
      <c r="H4" s="73">
        <f t="shared" si="0"/>
        <v>242818</v>
      </c>
      <c r="I4" s="72">
        <f t="shared" si="0"/>
        <v>253708</v>
      </c>
      <c r="J4" s="74">
        <f t="shared" si="0"/>
        <v>244995</v>
      </c>
      <c r="K4" s="72">
        <f t="shared" si="0"/>
        <v>271163</v>
      </c>
      <c r="L4" s="72">
        <f t="shared" si="0"/>
        <v>312505</v>
      </c>
      <c r="M4" s="72">
        <f t="shared" si="0"/>
        <v>329732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102670</v>
      </c>
      <c r="F5" s="100">
        <f t="shared" ref="F5:M5" si="1">SUM(F6:F7)</f>
        <v>105618</v>
      </c>
      <c r="G5" s="100">
        <f t="shared" si="1"/>
        <v>113111</v>
      </c>
      <c r="H5" s="101">
        <f t="shared" si="1"/>
        <v>129129</v>
      </c>
      <c r="I5" s="100">
        <f t="shared" si="1"/>
        <v>126229</v>
      </c>
      <c r="J5" s="102">
        <f t="shared" si="1"/>
        <v>122619</v>
      </c>
      <c r="K5" s="100">
        <f t="shared" si="1"/>
        <v>135129</v>
      </c>
      <c r="L5" s="100">
        <f t="shared" si="1"/>
        <v>146957</v>
      </c>
      <c r="M5" s="100">
        <f t="shared" si="1"/>
        <v>154460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91421</v>
      </c>
      <c r="F6" s="79">
        <v>93497</v>
      </c>
      <c r="G6" s="79">
        <v>99647</v>
      </c>
      <c r="H6" s="80">
        <v>115207</v>
      </c>
      <c r="I6" s="79">
        <v>112307</v>
      </c>
      <c r="J6" s="81">
        <v>108697</v>
      </c>
      <c r="K6" s="79">
        <v>124084</v>
      </c>
      <c r="L6" s="79">
        <v>135912</v>
      </c>
      <c r="M6" s="79">
        <v>142841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11249</v>
      </c>
      <c r="F7" s="93">
        <v>12121</v>
      </c>
      <c r="G7" s="93">
        <v>13464</v>
      </c>
      <c r="H7" s="94">
        <v>13922</v>
      </c>
      <c r="I7" s="93">
        <v>13922</v>
      </c>
      <c r="J7" s="95">
        <v>13922</v>
      </c>
      <c r="K7" s="93">
        <v>11045</v>
      </c>
      <c r="L7" s="93">
        <v>11045</v>
      </c>
      <c r="M7" s="93">
        <v>11619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106544</v>
      </c>
      <c r="F8" s="100">
        <f t="shared" ref="F8:M8" si="2">SUM(F9:F46)</f>
        <v>115207</v>
      </c>
      <c r="G8" s="100">
        <f t="shared" si="2"/>
        <v>107612</v>
      </c>
      <c r="H8" s="101">
        <f t="shared" si="2"/>
        <v>113689</v>
      </c>
      <c r="I8" s="100">
        <f t="shared" si="2"/>
        <v>127479</v>
      </c>
      <c r="J8" s="102">
        <f t="shared" si="2"/>
        <v>122376</v>
      </c>
      <c r="K8" s="100">
        <f t="shared" si="2"/>
        <v>136034</v>
      </c>
      <c r="L8" s="100">
        <f t="shared" si="2"/>
        <v>165548</v>
      </c>
      <c r="M8" s="100">
        <f t="shared" si="2"/>
        <v>175272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151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2539</v>
      </c>
      <c r="F10" s="86">
        <v>1802</v>
      </c>
      <c r="G10" s="86">
        <v>772</v>
      </c>
      <c r="H10" s="87">
        <v>1692</v>
      </c>
      <c r="I10" s="86">
        <v>2170</v>
      </c>
      <c r="J10" s="88">
        <v>1757</v>
      </c>
      <c r="K10" s="86">
        <v>1554</v>
      </c>
      <c r="L10" s="86">
        <v>7665</v>
      </c>
      <c r="M10" s="86">
        <v>6150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544</v>
      </c>
      <c r="F11" s="86">
        <v>948</v>
      </c>
      <c r="G11" s="86">
        <v>550</v>
      </c>
      <c r="H11" s="87">
        <v>7967</v>
      </c>
      <c r="I11" s="86">
        <v>8570</v>
      </c>
      <c r="J11" s="88">
        <v>7867</v>
      </c>
      <c r="K11" s="86">
        <v>14072</v>
      </c>
      <c r="L11" s="86">
        <v>16466</v>
      </c>
      <c r="M11" s="86">
        <v>15514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2483</v>
      </c>
      <c r="G12" s="86">
        <v>3438</v>
      </c>
      <c r="H12" s="87">
        <v>2040</v>
      </c>
      <c r="I12" s="86">
        <v>3040</v>
      </c>
      <c r="J12" s="88">
        <v>3034</v>
      </c>
      <c r="K12" s="86">
        <v>2603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866</v>
      </c>
      <c r="F13" s="86">
        <v>1053</v>
      </c>
      <c r="G13" s="86">
        <v>69</v>
      </c>
      <c r="H13" s="87">
        <v>0</v>
      </c>
      <c r="I13" s="86">
        <v>300</v>
      </c>
      <c r="J13" s="88">
        <v>300</v>
      </c>
      <c r="K13" s="86">
        <v>270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4389</v>
      </c>
      <c r="F14" s="86">
        <v>5189</v>
      </c>
      <c r="G14" s="86">
        <v>4240</v>
      </c>
      <c r="H14" s="87">
        <v>5484</v>
      </c>
      <c r="I14" s="86">
        <v>6304</v>
      </c>
      <c r="J14" s="88">
        <v>5471</v>
      </c>
      <c r="K14" s="86">
        <v>5942</v>
      </c>
      <c r="L14" s="86">
        <v>6323</v>
      </c>
      <c r="M14" s="86">
        <v>5100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872</v>
      </c>
      <c r="F15" s="86">
        <v>2537</v>
      </c>
      <c r="G15" s="86">
        <v>1710</v>
      </c>
      <c r="H15" s="87">
        <v>2535</v>
      </c>
      <c r="I15" s="86">
        <v>2535</v>
      </c>
      <c r="J15" s="88">
        <v>2241</v>
      </c>
      <c r="K15" s="86">
        <v>2462</v>
      </c>
      <c r="L15" s="86">
        <v>4030</v>
      </c>
      <c r="M15" s="86">
        <v>4258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5888</v>
      </c>
      <c r="F16" s="86">
        <v>6858</v>
      </c>
      <c r="G16" s="86">
        <v>7344</v>
      </c>
      <c r="H16" s="87">
        <v>6200</v>
      </c>
      <c r="I16" s="86">
        <v>8095</v>
      </c>
      <c r="J16" s="88">
        <v>7763</v>
      </c>
      <c r="K16" s="86">
        <v>9600</v>
      </c>
      <c r="L16" s="86">
        <v>16400</v>
      </c>
      <c r="M16" s="86">
        <v>14500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72</v>
      </c>
      <c r="F17" s="86">
        <v>55</v>
      </c>
      <c r="G17" s="86">
        <v>244</v>
      </c>
      <c r="H17" s="87">
        <v>332</v>
      </c>
      <c r="I17" s="86">
        <v>331</v>
      </c>
      <c r="J17" s="88">
        <v>131</v>
      </c>
      <c r="K17" s="86">
        <v>480</v>
      </c>
      <c r="L17" s="86">
        <v>20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3207</v>
      </c>
      <c r="F21" s="86">
        <v>6619</v>
      </c>
      <c r="G21" s="86">
        <v>0</v>
      </c>
      <c r="H21" s="87">
        <v>200</v>
      </c>
      <c r="I21" s="86">
        <v>200</v>
      </c>
      <c r="J21" s="88">
        <v>0</v>
      </c>
      <c r="K21" s="86">
        <v>1000</v>
      </c>
      <c r="L21" s="86">
        <v>160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10720</v>
      </c>
      <c r="F22" s="86">
        <v>8490</v>
      </c>
      <c r="G22" s="86">
        <v>3690</v>
      </c>
      <c r="H22" s="87">
        <v>3594</v>
      </c>
      <c r="I22" s="86">
        <v>8149</v>
      </c>
      <c r="J22" s="88">
        <v>7627</v>
      </c>
      <c r="K22" s="86">
        <v>8167</v>
      </c>
      <c r="L22" s="86">
        <v>15642</v>
      </c>
      <c r="M22" s="86">
        <v>22358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5099</v>
      </c>
      <c r="F23" s="86">
        <v>4934</v>
      </c>
      <c r="G23" s="86">
        <v>195</v>
      </c>
      <c r="H23" s="87">
        <v>262</v>
      </c>
      <c r="I23" s="86">
        <v>262</v>
      </c>
      <c r="J23" s="88">
        <v>243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530</v>
      </c>
      <c r="F24" s="86">
        <v>471</v>
      </c>
      <c r="G24" s="86">
        <v>424</v>
      </c>
      <c r="H24" s="87">
        <v>17</v>
      </c>
      <c r="I24" s="86">
        <v>17</v>
      </c>
      <c r="J24" s="88">
        <v>17</v>
      </c>
      <c r="K24" s="86">
        <v>50</v>
      </c>
      <c r="L24" s="86">
        <v>295</v>
      </c>
      <c r="M24" s="86">
        <v>400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250</v>
      </c>
      <c r="F25" s="86">
        <v>493</v>
      </c>
      <c r="G25" s="86">
        <v>5408</v>
      </c>
      <c r="H25" s="87">
        <v>1276</v>
      </c>
      <c r="I25" s="86">
        <v>1276</v>
      </c>
      <c r="J25" s="88">
        <v>1173</v>
      </c>
      <c r="K25" s="86">
        <v>2425</v>
      </c>
      <c r="L25" s="86">
        <v>2865</v>
      </c>
      <c r="M25" s="86">
        <v>3382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19</v>
      </c>
      <c r="F26" s="86">
        <v>24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95</v>
      </c>
      <c r="F27" s="86">
        <v>28</v>
      </c>
      <c r="G27" s="86">
        <v>0</v>
      </c>
      <c r="H27" s="87">
        <v>7730</v>
      </c>
      <c r="I27" s="86">
        <v>7730</v>
      </c>
      <c r="J27" s="88">
        <v>7882</v>
      </c>
      <c r="K27" s="86">
        <v>8020</v>
      </c>
      <c r="L27" s="86">
        <v>8579</v>
      </c>
      <c r="M27" s="86">
        <v>9500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75</v>
      </c>
      <c r="F29" s="86">
        <v>3</v>
      </c>
      <c r="G29" s="86">
        <v>32</v>
      </c>
      <c r="H29" s="87">
        <v>20</v>
      </c>
      <c r="I29" s="86">
        <v>20</v>
      </c>
      <c r="J29" s="88">
        <v>20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38</v>
      </c>
      <c r="H32" s="87">
        <v>5853</v>
      </c>
      <c r="I32" s="86">
        <v>6853</v>
      </c>
      <c r="J32" s="88">
        <v>9295</v>
      </c>
      <c r="K32" s="86">
        <v>6926</v>
      </c>
      <c r="L32" s="86">
        <v>7450</v>
      </c>
      <c r="M32" s="86">
        <v>7570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3</v>
      </c>
      <c r="F34" s="86">
        <v>24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13</v>
      </c>
      <c r="F35" s="86">
        <v>17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5239</v>
      </c>
      <c r="F37" s="86">
        <v>6613</v>
      </c>
      <c r="G37" s="86">
        <v>11338</v>
      </c>
      <c r="H37" s="87">
        <v>231</v>
      </c>
      <c r="I37" s="86">
        <v>231</v>
      </c>
      <c r="J37" s="88">
        <v>231</v>
      </c>
      <c r="K37" s="86">
        <v>30</v>
      </c>
      <c r="L37" s="86">
        <v>141</v>
      </c>
      <c r="M37" s="86">
        <v>200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10589</v>
      </c>
      <c r="F38" s="86">
        <v>6741</v>
      </c>
      <c r="G38" s="86">
        <v>616</v>
      </c>
      <c r="H38" s="87">
        <v>1754</v>
      </c>
      <c r="I38" s="86">
        <v>1754</v>
      </c>
      <c r="J38" s="88">
        <v>1341</v>
      </c>
      <c r="K38" s="86">
        <v>5891</v>
      </c>
      <c r="L38" s="86">
        <v>6351</v>
      </c>
      <c r="M38" s="86">
        <v>7450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20284</v>
      </c>
      <c r="F39" s="86">
        <v>21199</v>
      </c>
      <c r="G39" s="86">
        <v>32147</v>
      </c>
      <c r="H39" s="87">
        <v>22261</v>
      </c>
      <c r="I39" s="86">
        <v>22261</v>
      </c>
      <c r="J39" s="88">
        <v>22261</v>
      </c>
      <c r="K39" s="86">
        <v>25238</v>
      </c>
      <c r="L39" s="86">
        <v>26592</v>
      </c>
      <c r="M39" s="86">
        <v>26991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1720</v>
      </c>
      <c r="F40" s="86">
        <v>2632</v>
      </c>
      <c r="G40" s="86">
        <v>2508</v>
      </c>
      <c r="H40" s="87">
        <v>10510</v>
      </c>
      <c r="I40" s="86">
        <v>11874</v>
      </c>
      <c r="J40" s="88">
        <v>10274</v>
      </c>
      <c r="K40" s="86">
        <v>10677</v>
      </c>
      <c r="L40" s="86">
        <v>11040</v>
      </c>
      <c r="M40" s="86">
        <v>11594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121</v>
      </c>
      <c r="G41" s="86">
        <v>8553</v>
      </c>
      <c r="H41" s="87">
        <v>7480</v>
      </c>
      <c r="I41" s="86">
        <v>8955</v>
      </c>
      <c r="J41" s="88">
        <v>8545</v>
      </c>
      <c r="K41" s="86">
        <v>8997</v>
      </c>
      <c r="L41" s="86">
        <v>8750</v>
      </c>
      <c r="M41" s="86">
        <v>8800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21800</v>
      </c>
      <c r="F42" s="86">
        <v>24112</v>
      </c>
      <c r="G42" s="86">
        <v>16578</v>
      </c>
      <c r="H42" s="87">
        <v>20331</v>
      </c>
      <c r="I42" s="86">
        <v>20182</v>
      </c>
      <c r="J42" s="88">
        <v>19711</v>
      </c>
      <c r="K42" s="86">
        <v>12155</v>
      </c>
      <c r="L42" s="86">
        <v>15110</v>
      </c>
      <c r="M42" s="86">
        <v>18167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2742</v>
      </c>
      <c r="F43" s="86">
        <v>3736</v>
      </c>
      <c r="G43" s="86">
        <v>2076</v>
      </c>
      <c r="H43" s="87">
        <v>2615</v>
      </c>
      <c r="I43" s="86">
        <v>2815</v>
      </c>
      <c r="J43" s="88">
        <v>1764</v>
      </c>
      <c r="K43" s="86">
        <v>1802</v>
      </c>
      <c r="L43" s="86">
        <v>2128</v>
      </c>
      <c r="M43" s="86">
        <v>1850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6090</v>
      </c>
      <c r="F44" s="86">
        <v>4081</v>
      </c>
      <c r="G44" s="86">
        <v>1717</v>
      </c>
      <c r="H44" s="87">
        <v>1888</v>
      </c>
      <c r="I44" s="86">
        <v>1888</v>
      </c>
      <c r="J44" s="88">
        <v>1665</v>
      </c>
      <c r="K44" s="86">
        <v>4907</v>
      </c>
      <c r="L44" s="86">
        <v>5962</v>
      </c>
      <c r="M44" s="86">
        <v>7081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2899</v>
      </c>
      <c r="F45" s="86">
        <v>3793</v>
      </c>
      <c r="G45" s="86">
        <v>3599</v>
      </c>
      <c r="H45" s="87">
        <v>1417</v>
      </c>
      <c r="I45" s="86">
        <v>1667</v>
      </c>
      <c r="J45" s="88">
        <v>1763</v>
      </c>
      <c r="K45" s="86">
        <v>2766</v>
      </c>
      <c r="L45" s="86">
        <v>3579</v>
      </c>
      <c r="M45" s="86">
        <v>4407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326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1498</v>
      </c>
      <c r="F51" s="72">
        <f t="shared" ref="F51:M51" si="4">F52+F59+F62+F63+F64+F72+F73</f>
        <v>2199</v>
      </c>
      <c r="G51" s="72">
        <f t="shared" si="4"/>
        <v>1481</v>
      </c>
      <c r="H51" s="73">
        <f t="shared" si="4"/>
        <v>560</v>
      </c>
      <c r="I51" s="72">
        <f t="shared" si="4"/>
        <v>9382</v>
      </c>
      <c r="J51" s="74">
        <f t="shared" si="4"/>
        <v>9380</v>
      </c>
      <c r="K51" s="72">
        <f t="shared" si="4"/>
        <v>5995</v>
      </c>
      <c r="L51" s="72">
        <f t="shared" si="4"/>
        <v>5600</v>
      </c>
      <c r="M51" s="72">
        <f t="shared" si="4"/>
        <v>5859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5000</v>
      </c>
      <c r="J52" s="81">
        <f t="shared" si="5"/>
        <v>5000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5000</v>
      </c>
      <c r="J56" s="102">
        <f t="shared" si="7"/>
        <v>5000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5000</v>
      </c>
      <c r="J57" s="81">
        <v>5000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400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1080</v>
      </c>
      <c r="F72" s="86">
        <v>1833</v>
      </c>
      <c r="G72" s="86">
        <v>0</v>
      </c>
      <c r="H72" s="87">
        <v>0</v>
      </c>
      <c r="I72" s="86">
        <v>3674</v>
      </c>
      <c r="J72" s="88">
        <v>3674</v>
      </c>
      <c r="K72" s="86">
        <v>5053</v>
      </c>
      <c r="L72" s="86">
        <v>5600</v>
      </c>
      <c r="M72" s="86">
        <v>5859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18</v>
      </c>
      <c r="F73" s="86">
        <f t="shared" ref="F73:M73" si="12">SUM(F74:F75)</f>
        <v>366</v>
      </c>
      <c r="G73" s="86">
        <f t="shared" si="12"/>
        <v>1481</v>
      </c>
      <c r="H73" s="87">
        <f t="shared" si="12"/>
        <v>560</v>
      </c>
      <c r="I73" s="86">
        <f t="shared" si="12"/>
        <v>708</v>
      </c>
      <c r="J73" s="88">
        <f t="shared" si="12"/>
        <v>706</v>
      </c>
      <c r="K73" s="86">
        <f t="shared" si="12"/>
        <v>942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18</v>
      </c>
      <c r="F74" s="79">
        <v>366</v>
      </c>
      <c r="G74" s="79">
        <v>498</v>
      </c>
      <c r="H74" s="80">
        <v>0</v>
      </c>
      <c r="I74" s="79">
        <v>342</v>
      </c>
      <c r="J74" s="81">
        <v>340</v>
      </c>
      <c r="K74" s="79">
        <v>912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983</v>
      </c>
      <c r="H75" s="94">
        <v>560</v>
      </c>
      <c r="I75" s="93">
        <v>366</v>
      </c>
      <c r="J75" s="95">
        <v>366</v>
      </c>
      <c r="K75" s="93">
        <v>30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34738</v>
      </c>
      <c r="F77" s="72">
        <f t="shared" ref="F77:M77" si="13">F78+F81+F84+F85+F86+F87+F88</f>
        <v>32646</v>
      </c>
      <c r="G77" s="72">
        <f t="shared" si="13"/>
        <v>36316</v>
      </c>
      <c r="H77" s="73">
        <f t="shared" si="13"/>
        <v>22813</v>
      </c>
      <c r="I77" s="72">
        <f t="shared" si="13"/>
        <v>29120</v>
      </c>
      <c r="J77" s="74">
        <f t="shared" si="13"/>
        <v>22181</v>
      </c>
      <c r="K77" s="72">
        <f t="shared" si="13"/>
        <v>25200</v>
      </c>
      <c r="L77" s="72">
        <f t="shared" si="13"/>
        <v>25592</v>
      </c>
      <c r="M77" s="72">
        <f t="shared" si="13"/>
        <v>27202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23791</v>
      </c>
      <c r="F78" s="100">
        <f t="shared" ref="F78:M78" si="14">SUM(F79:F80)</f>
        <v>29933</v>
      </c>
      <c r="G78" s="100">
        <f t="shared" si="14"/>
        <v>33512</v>
      </c>
      <c r="H78" s="101">
        <f t="shared" si="14"/>
        <v>20000</v>
      </c>
      <c r="I78" s="100">
        <f t="shared" si="14"/>
        <v>25588</v>
      </c>
      <c r="J78" s="102">
        <f t="shared" si="14"/>
        <v>19230</v>
      </c>
      <c r="K78" s="100">
        <f t="shared" si="14"/>
        <v>23000</v>
      </c>
      <c r="L78" s="100">
        <f t="shared" si="14"/>
        <v>23500</v>
      </c>
      <c r="M78" s="100">
        <f t="shared" si="14"/>
        <v>25000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23791</v>
      </c>
      <c r="F79" s="79">
        <v>29933</v>
      </c>
      <c r="G79" s="79">
        <v>33512</v>
      </c>
      <c r="H79" s="80">
        <v>20000</v>
      </c>
      <c r="I79" s="79">
        <v>25588</v>
      </c>
      <c r="J79" s="81">
        <v>19230</v>
      </c>
      <c r="K79" s="79">
        <v>23000</v>
      </c>
      <c r="L79" s="79">
        <v>23500</v>
      </c>
      <c r="M79" s="79">
        <v>25000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10947</v>
      </c>
      <c r="F81" s="86">
        <f t="shared" ref="F81:M81" si="15">SUM(F82:F83)</f>
        <v>2652</v>
      </c>
      <c r="G81" s="86">
        <f t="shared" si="15"/>
        <v>2804</v>
      </c>
      <c r="H81" s="87">
        <f t="shared" si="15"/>
        <v>2813</v>
      </c>
      <c r="I81" s="86">
        <f t="shared" si="15"/>
        <v>3532</v>
      </c>
      <c r="J81" s="88">
        <f t="shared" si="15"/>
        <v>2951</v>
      </c>
      <c r="K81" s="86">
        <f t="shared" si="15"/>
        <v>2200</v>
      </c>
      <c r="L81" s="86">
        <f t="shared" si="15"/>
        <v>2092</v>
      </c>
      <c r="M81" s="86">
        <f t="shared" si="15"/>
        <v>2202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731</v>
      </c>
      <c r="F82" s="79">
        <v>0</v>
      </c>
      <c r="G82" s="79">
        <v>862</v>
      </c>
      <c r="H82" s="80">
        <v>1800</v>
      </c>
      <c r="I82" s="79">
        <v>1800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10216</v>
      </c>
      <c r="F83" s="93">
        <v>2652</v>
      </c>
      <c r="G83" s="93">
        <v>1942</v>
      </c>
      <c r="H83" s="94">
        <v>1013</v>
      </c>
      <c r="I83" s="93">
        <v>1732</v>
      </c>
      <c r="J83" s="95">
        <v>2951</v>
      </c>
      <c r="K83" s="93">
        <v>2200</v>
      </c>
      <c r="L83" s="93">
        <v>2092</v>
      </c>
      <c r="M83" s="93">
        <v>2202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61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245450</v>
      </c>
      <c r="F92" s="46">
        <f t="shared" ref="F92:M92" si="16">F4+F51+F77+F90</f>
        <v>255670</v>
      </c>
      <c r="G92" s="46">
        <f t="shared" si="16"/>
        <v>258520</v>
      </c>
      <c r="H92" s="47">
        <f t="shared" si="16"/>
        <v>266191</v>
      </c>
      <c r="I92" s="46">
        <f t="shared" si="16"/>
        <v>292210</v>
      </c>
      <c r="J92" s="48">
        <f t="shared" si="16"/>
        <v>276556</v>
      </c>
      <c r="K92" s="46">
        <f t="shared" si="16"/>
        <v>302358</v>
      </c>
      <c r="L92" s="46">
        <f t="shared" si="16"/>
        <v>343697</v>
      </c>
      <c r="M92" s="46">
        <f t="shared" si="16"/>
        <v>362793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136</v>
      </c>
      <c r="G3" s="17" t="s">
        <v>135</v>
      </c>
      <c r="H3" s="173" t="s">
        <v>134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76247</v>
      </c>
      <c r="F4" s="72">
        <f t="shared" ref="F4:M4" si="0">F5+F8+F47</f>
        <v>94396</v>
      </c>
      <c r="G4" s="72">
        <f t="shared" si="0"/>
        <v>106582</v>
      </c>
      <c r="H4" s="73">
        <f t="shared" si="0"/>
        <v>97128</v>
      </c>
      <c r="I4" s="72">
        <f t="shared" si="0"/>
        <v>97328</v>
      </c>
      <c r="J4" s="74">
        <f t="shared" si="0"/>
        <v>97328</v>
      </c>
      <c r="K4" s="72">
        <f t="shared" si="0"/>
        <v>104643</v>
      </c>
      <c r="L4" s="72">
        <f t="shared" si="0"/>
        <v>105081</v>
      </c>
      <c r="M4" s="72">
        <f t="shared" si="0"/>
        <v>104362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40454</v>
      </c>
      <c r="F5" s="100">
        <f t="shared" ref="F5:M5" si="1">SUM(F6:F7)</f>
        <v>45251</v>
      </c>
      <c r="G5" s="100">
        <f t="shared" si="1"/>
        <v>53018</v>
      </c>
      <c r="H5" s="101">
        <f t="shared" si="1"/>
        <v>59492</v>
      </c>
      <c r="I5" s="100">
        <f t="shared" si="1"/>
        <v>57028</v>
      </c>
      <c r="J5" s="102">
        <f t="shared" si="1"/>
        <v>57028</v>
      </c>
      <c r="K5" s="100">
        <f t="shared" si="1"/>
        <v>60255</v>
      </c>
      <c r="L5" s="100">
        <f t="shared" si="1"/>
        <v>63708</v>
      </c>
      <c r="M5" s="100">
        <f t="shared" si="1"/>
        <v>67125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34841</v>
      </c>
      <c r="F6" s="79">
        <v>39105</v>
      </c>
      <c r="G6" s="79">
        <v>45975</v>
      </c>
      <c r="H6" s="80">
        <v>52130</v>
      </c>
      <c r="I6" s="79">
        <v>49666</v>
      </c>
      <c r="J6" s="81">
        <v>49666</v>
      </c>
      <c r="K6" s="79">
        <v>54007</v>
      </c>
      <c r="L6" s="79">
        <v>57417</v>
      </c>
      <c r="M6" s="79">
        <v>60497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5613</v>
      </c>
      <c r="F7" s="93">
        <v>6146</v>
      </c>
      <c r="G7" s="93">
        <v>7043</v>
      </c>
      <c r="H7" s="94">
        <v>7362</v>
      </c>
      <c r="I7" s="93">
        <v>7362</v>
      </c>
      <c r="J7" s="95">
        <v>7362</v>
      </c>
      <c r="K7" s="93">
        <v>6248</v>
      </c>
      <c r="L7" s="93">
        <v>6291</v>
      </c>
      <c r="M7" s="93">
        <v>6628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35793</v>
      </c>
      <c r="F8" s="100">
        <f t="shared" ref="F8:M8" si="2">SUM(F9:F46)</f>
        <v>49145</v>
      </c>
      <c r="G8" s="100">
        <f t="shared" si="2"/>
        <v>53564</v>
      </c>
      <c r="H8" s="101">
        <f t="shared" si="2"/>
        <v>37636</v>
      </c>
      <c r="I8" s="100">
        <f t="shared" si="2"/>
        <v>40300</v>
      </c>
      <c r="J8" s="102">
        <f t="shared" si="2"/>
        <v>40300</v>
      </c>
      <c r="K8" s="100">
        <f t="shared" si="2"/>
        <v>44388</v>
      </c>
      <c r="L8" s="100">
        <f t="shared" si="2"/>
        <v>41373</v>
      </c>
      <c r="M8" s="100">
        <f t="shared" si="2"/>
        <v>37237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72</v>
      </c>
      <c r="F10" s="86">
        <v>626</v>
      </c>
      <c r="G10" s="86">
        <v>267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228</v>
      </c>
      <c r="F11" s="86">
        <v>172</v>
      </c>
      <c r="G11" s="86">
        <v>7</v>
      </c>
      <c r="H11" s="87">
        <v>18</v>
      </c>
      <c r="I11" s="86">
        <v>18</v>
      </c>
      <c r="J11" s="88">
        <v>18</v>
      </c>
      <c r="K11" s="86">
        <v>0</v>
      </c>
      <c r="L11" s="86">
        <v>60</v>
      </c>
      <c r="M11" s="86">
        <v>70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2483</v>
      </c>
      <c r="G12" s="86">
        <v>3396</v>
      </c>
      <c r="H12" s="87">
        <v>2000</v>
      </c>
      <c r="I12" s="86">
        <v>3000</v>
      </c>
      <c r="J12" s="88">
        <v>3000</v>
      </c>
      <c r="K12" s="86">
        <v>2603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866</v>
      </c>
      <c r="F13" s="86">
        <v>1053</v>
      </c>
      <c r="G13" s="86">
        <v>69</v>
      </c>
      <c r="H13" s="87">
        <v>0</v>
      </c>
      <c r="I13" s="86">
        <v>300</v>
      </c>
      <c r="J13" s="88">
        <v>300</v>
      </c>
      <c r="K13" s="86">
        <v>270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129</v>
      </c>
      <c r="F14" s="86">
        <v>282</v>
      </c>
      <c r="G14" s="86">
        <v>22</v>
      </c>
      <c r="H14" s="87">
        <v>38</v>
      </c>
      <c r="I14" s="86">
        <v>38</v>
      </c>
      <c r="J14" s="88">
        <v>38</v>
      </c>
      <c r="K14" s="86">
        <v>80</v>
      </c>
      <c r="L14" s="86">
        <v>90</v>
      </c>
      <c r="M14" s="86">
        <v>100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733</v>
      </c>
      <c r="F15" s="86">
        <v>2435</v>
      </c>
      <c r="G15" s="86">
        <v>1561</v>
      </c>
      <c r="H15" s="87">
        <v>2068</v>
      </c>
      <c r="I15" s="86">
        <v>2068</v>
      </c>
      <c r="J15" s="88">
        <v>2068</v>
      </c>
      <c r="K15" s="86">
        <v>1673</v>
      </c>
      <c r="L15" s="86">
        <v>1638</v>
      </c>
      <c r="M15" s="86">
        <v>963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559</v>
      </c>
      <c r="F16" s="86">
        <v>1692</v>
      </c>
      <c r="G16" s="86">
        <v>2714</v>
      </c>
      <c r="H16" s="87">
        <v>0</v>
      </c>
      <c r="I16" s="86">
        <v>0</v>
      </c>
      <c r="J16" s="88">
        <v>0</v>
      </c>
      <c r="K16" s="86">
        <v>2000</v>
      </c>
      <c r="L16" s="86">
        <v>2700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55</v>
      </c>
      <c r="G17" s="86">
        <v>75</v>
      </c>
      <c r="H17" s="87">
        <v>72</v>
      </c>
      <c r="I17" s="86">
        <v>72</v>
      </c>
      <c r="J17" s="88">
        <v>72</v>
      </c>
      <c r="K17" s="86">
        <v>450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</v>
      </c>
      <c r="F21" s="86">
        <v>6449</v>
      </c>
      <c r="G21" s="86">
        <v>0</v>
      </c>
      <c r="H21" s="87">
        <v>0</v>
      </c>
      <c r="I21" s="86">
        <v>0</v>
      </c>
      <c r="J21" s="88">
        <v>0</v>
      </c>
      <c r="K21" s="86">
        <v>1000</v>
      </c>
      <c r="L21" s="86">
        <v>160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261</v>
      </c>
      <c r="F22" s="86">
        <v>224</v>
      </c>
      <c r="G22" s="86">
        <v>3291</v>
      </c>
      <c r="H22" s="87">
        <v>0</v>
      </c>
      <c r="I22" s="86">
        <v>0</v>
      </c>
      <c r="J22" s="88">
        <v>0</v>
      </c>
      <c r="K22" s="86">
        <v>80</v>
      </c>
      <c r="L22" s="86">
        <v>110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5099</v>
      </c>
      <c r="F23" s="86">
        <v>4934</v>
      </c>
      <c r="G23" s="86">
        <v>195</v>
      </c>
      <c r="H23" s="87">
        <v>172</v>
      </c>
      <c r="I23" s="86">
        <v>172</v>
      </c>
      <c r="J23" s="88">
        <v>172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270</v>
      </c>
      <c r="F24" s="86">
        <v>270</v>
      </c>
      <c r="G24" s="86">
        <v>424</v>
      </c>
      <c r="H24" s="87">
        <v>17</v>
      </c>
      <c r="I24" s="86">
        <v>17</v>
      </c>
      <c r="J24" s="88">
        <v>17</v>
      </c>
      <c r="K24" s="86">
        <v>50</v>
      </c>
      <c r="L24" s="86">
        <v>295</v>
      </c>
      <c r="M24" s="86">
        <v>400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247</v>
      </c>
      <c r="F25" s="86">
        <v>399</v>
      </c>
      <c r="G25" s="86">
        <v>4972</v>
      </c>
      <c r="H25" s="87">
        <v>790</v>
      </c>
      <c r="I25" s="86">
        <v>790</v>
      </c>
      <c r="J25" s="88">
        <v>790</v>
      </c>
      <c r="K25" s="86">
        <v>935</v>
      </c>
      <c r="L25" s="86">
        <v>520</v>
      </c>
      <c r="M25" s="86">
        <v>350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19</v>
      </c>
      <c r="F26" s="86">
        <v>24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95</v>
      </c>
      <c r="F27" s="86">
        <v>28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32</v>
      </c>
      <c r="H29" s="87">
        <v>20</v>
      </c>
      <c r="I29" s="86">
        <v>20</v>
      </c>
      <c r="J29" s="88">
        <v>20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2</v>
      </c>
      <c r="I32" s="86">
        <v>2</v>
      </c>
      <c r="J32" s="88">
        <v>2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13</v>
      </c>
      <c r="F35" s="86">
        <v>17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</v>
      </c>
      <c r="F37" s="86">
        <v>34</v>
      </c>
      <c r="G37" s="86">
        <v>5</v>
      </c>
      <c r="H37" s="87">
        <v>215</v>
      </c>
      <c r="I37" s="86">
        <v>215</v>
      </c>
      <c r="J37" s="88">
        <v>215</v>
      </c>
      <c r="K37" s="86">
        <v>30</v>
      </c>
      <c r="L37" s="86">
        <v>91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1137</v>
      </c>
      <c r="F38" s="86">
        <v>1030</v>
      </c>
      <c r="G38" s="86">
        <v>522</v>
      </c>
      <c r="H38" s="87">
        <v>654</v>
      </c>
      <c r="I38" s="86">
        <v>654</v>
      </c>
      <c r="J38" s="88">
        <v>654</v>
      </c>
      <c r="K38" s="86">
        <v>550</v>
      </c>
      <c r="L38" s="86">
        <v>630</v>
      </c>
      <c r="M38" s="86">
        <v>550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20284</v>
      </c>
      <c r="F39" s="86">
        <v>20866</v>
      </c>
      <c r="G39" s="86">
        <v>32138</v>
      </c>
      <c r="H39" s="87">
        <v>22261</v>
      </c>
      <c r="I39" s="86">
        <v>22261</v>
      </c>
      <c r="J39" s="88">
        <v>22261</v>
      </c>
      <c r="K39" s="86">
        <v>25238</v>
      </c>
      <c r="L39" s="86">
        <v>26592</v>
      </c>
      <c r="M39" s="86">
        <v>26991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1359</v>
      </c>
      <c r="F40" s="86">
        <v>2632</v>
      </c>
      <c r="G40" s="86">
        <v>2409</v>
      </c>
      <c r="H40" s="87">
        <v>8010</v>
      </c>
      <c r="I40" s="86">
        <v>9374</v>
      </c>
      <c r="J40" s="88">
        <v>9374</v>
      </c>
      <c r="K40" s="86">
        <v>7177</v>
      </c>
      <c r="L40" s="86">
        <v>7240</v>
      </c>
      <c r="M40" s="86">
        <v>6194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7</v>
      </c>
      <c r="G41" s="86">
        <v>14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2569</v>
      </c>
      <c r="F42" s="86">
        <v>2336</v>
      </c>
      <c r="G42" s="86">
        <v>1135</v>
      </c>
      <c r="H42" s="87">
        <v>1214</v>
      </c>
      <c r="I42" s="86">
        <v>1214</v>
      </c>
      <c r="J42" s="88">
        <v>1214</v>
      </c>
      <c r="K42" s="86">
        <v>1367</v>
      </c>
      <c r="L42" s="86">
        <v>1247</v>
      </c>
      <c r="M42" s="86">
        <v>1619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1208</v>
      </c>
      <c r="F43" s="86">
        <v>877</v>
      </c>
      <c r="G43" s="86">
        <v>258</v>
      </c>
      <c r="H43" s="87">
        <v>5</v>
      </c>
      <c r="I43" s="86">
        <v>5</v>
      </c>
      <c r="J43" s="88">
        <v>5</v>
      </c>
      <c r="K43" s="86">
        <v>585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273</v>
      </c>
      <c r="F44" s="86">
        <v>64</v>
      </c>
      <c r="G44" s="86">
        <v>58</v>
      </c>
      <c r="H44" s="87">
        <v>70</v>
      </c>
      <c r="I44" s="86">
        <v>70</v>
      </c>
      <c r="J44" s="88">
        <v>70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357</v>
      </c>
      <c r="F45" s="86">
        <v>156</v>
      </c>
      <c r="G45" s="86">
        <v>0</v>
      </c>
      <c r="H45" s="87">
        <v>10</v>
      </c>
      <c r="I45" s="86">
        <v>10</v>
      </c>
      <c r="J45" s="88">
        <v>10</v>
      </c>
      <c r="K45" s="86">
        <v>300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18</v>
      </c>
      <c r="F51" s="72">
        <f t="shared" ref="F51:M51" si="4">F52+F59+F62+F63+F64+F72+F73</f>
        <v>239</v>
      </c>
      <c r="G51" s="72">
        <f t="shared" si="4"/>
        <v>983</v>
      </c>
      <c r="H51" s="73">
        <f t="shared" si="4"/>
        <v>560</v>
      </c>
      <c r="I51" s="72">
        <f t="shared" si="4"/>
        <v>366</v>
      </c>
      <c r="J51" s="74">
        <f t="shared" si="4"/>
        <v>366</v>
      </c>
      <c r="K51" s="72">
        <f t="shared" si="4"/>
        <v>852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18</v>
      </c>
      <c r="F73" s="86">
        <f t="shared" ref="F73:M73" si="12">SUM(F74:F75)</f>
        <v>239</v>
      </c>
      <c r="G73" s="86">
        <f t="shared" si="12"/>
        <v>983</v>
      </c>
      <c r="H73" s="87">
        <f t="shared" si="12"/>
        <v>560</v>
      </c>
      <c r="I73" s="86">
        <f t="shared" si="12"/>
        <v>366</v>
      </c>
      <c r="J73" s="88">
        <f t="shared" si="12"/>
        <v>366</v>
      </c>
      <c r="K73" s="86">
        <f t="shared" si="12"/>
        <v>852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18</v>
      </c>
      <c r="F74" s="79">
        <v>239</v>
      </c>
      <c r="G74" s="79">
        <v>0</v>
      </c>
      <c r="H74" s="80">
        <v>0</v>
      </c>
      <c r="I74" s="79">
        <v>0</v>
      </c>
      <c r="J74" s="81">
        <v>0</v>
      </c>
      <c r="K74" s="79">
        <v>822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983</v>
      </c>
      <c r="H75" s="94">
        <v>560</v>
      </c>
      <c r="I75" s="93">
        <v>366</v>
      </c>
      <c r="J75" s="95">
        <v>366</v>
      </c>
      <c r="K75" s="93">
        <v>30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4174</v>
      </c>
      <c r="F77" s="72">
        <f t="shared" ref="F77:M77" si="13">F78+F81+F84+F85+F86+F87+F88</f>
        <v>1286</v>
      </c>
      <c r="G77" s="72">
        <f t="shared" si="13"/>
        <v>941</v>
      </c>
      <c r="H77" s="73">
        <f t="shared" si="13"/>
        <v>0</v>
      </c>
      <c r="I77" s="72">
        <f t="shared" si="13"/>
        <v>92</v>
      </c>
      <c r="J77" s="74">
        <f t="shared" si="13"/>
        <v>92</v>
      </c>
      <c r="K77" s="72">
        <f t="shared" si="13"/>
        <v>200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4174</v>
      </c>
      <c r="F81" s="86">
        <f t="shared" ref="F81:M81" si="15">SUM(F82:F83)</f>
        <v>1225</v>
      </c>
      <c r="G81" s="86">
        <f t="shared" si="15"/>
        <v>941</v>
      </c>
      <c r="H81" s="87">
        <f t="shared" si="15"/>
        <v>0</v>
      </c>
      <c r="I81" s="86">
        <f t="shared" si="15"/>
        <v>92</v>
      </c>
      <c r="J81" s="88">
        <f t="shared" si="15"/>
        <v>92</v>
      </c>
      <c r="K81" s="86">
        <f t="shared" si="15"/>
        <v>200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731</v>
      </c>
      <c r="F82" s="79">
        <v>0</v>
      </c>
      <c r="G82" s="79">
        <v>862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3443</v>
      </c>
      <c r="F83" s="93">
        <v>1225</v>
      </c>
      <c r="G83" s="93">
        <v>79</v>
      </c>
      <c r="H83" s="94">
        <v>0</v>
      </c>
      <c r="I83" s="93">
        <v>92</v>
      </c>
      <c r="J83" s="95">
        <v>92</v>
      </c>
      <c r="K83" s="93">
        <v>200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61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80439</v>
      </c>
      <c r="F92" s="46">
        <f t="shared" ref="F92:M92" si="16">F4+F51+F77+F90</f>
        <v>95921</v>
      </c>
      <c r="G92" s="46">
        <f t="shared" si="16"/>
        <v>108506</v>
      </c>
      <c r="H92" s="47">
        <f t="shared" si="16"/>
        <v>97688</v>
      </c>
      <c r="I92" s="46">
        <f t="shared" si="16"/>
        <v>97786</v>
      </c>
      <c r="J92" s="48">
        <f t="shared" si="16"/>
        <v>97786</v>
      </c>
      <c r="K92" s="46">
        <f t="shared" si="16"/>
        <v>105695</v>
      </c>
      <c r="L92" s="46">
        <f t="shared" si="16"/>
        <v>105081</v>
      </c>
      <c r="M92" s="46">
        <f t="shared" si="16"/>
        <v>104362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136</v>
      </c>
      <c r="G3" s="17" t="s">
        <v>135</v>
      </c>
      <c r="H3" s="173" t="s">
        <v>134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29773</v>
      </c>
      <c r="F4" s="72">
        <f t="shared" ref="F4:M4" si="0">F5+F8+F47</f>
        <v>28192</v>
      </c>
      <c r="G4" s="72">
        <f t="shared" si="0"/>
        <v>26416</v>
      </c>
      <c r="H4" s="73">
        <f t="shared" si="0"/>
        <v>22125</v>
      </c>
      <c r="I4" s="72">
        <f t="shared" si="0"/>
        <v>28044</v>
      </c>
      <c r="J4" s="74">
        <f t="shared" si="0"/>
        <v>28044</v>
      </c>
      <c r="K4" s="72">
        <f t="shared" si="0"/>
        <v>27295</v>
      </c>
      <c r="L4" s="72">
        <f t="shared" si="0"/>
        <v>26414</v>
      </c>
      <c r="M4" s="72">
        <f t="shared" si="0"/>
        <v>25261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18236</v>
      </c>
      <c r="F5" s="100">
        <f t="shared" ref="F5:M5" si="1">SUM(F6:F7)</f>
        <v>18510</v>
      </c>
      <c r="G5" s="100">
        <f t="shared" si="1"/>
        <v>19697</v>
      </c>
      <c r="H5" s="101">
        <f t="shared" si="1"/>
        <v>19175</v>
      </c>
      <c r="I5" s="100">
        <f t="shared" si="1"/>
        <v>22095</v>
      </c>
      <c r="J5" s="102">
        <f t="shared" si="1"/>
        <v>22095</v>
      </c>
      <c r="K5" s="100">
        <f t="shared" si="1"/>
        <v>24013</v>
      </c>
      <c r="L5" s="100">
        <f t="shared" si="1"/>
        <v>23408</v>
      </c>
      <c r="M5" s="100">
        <f t="shared" si="1"/>
        <v>24217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15828</v>
      </c>
      <c r="F6" s="79">
        <v>15962</v>
      </c>
      <c r="G6" s="79">
        <v>17096</v>
      </c>
      <c r="H6" s="80">
        <v>16712</v>
      </c>
      <c r="I6" s="79">
        <v>19632</v>
      </c>
      <c r="J6" s="81">
        <v>19632</v>
      </c>
      <c r="K6" s="79">
        <v>21713</v>
      </c>
      <c r="L6" s="79">
        <v>20955</v>
      </c>
      <c r="M6" s="79">
        <v>21634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2408</v>
      </c>
      <c r="F7" s="93">
        <v>2548</v>
      </c>
      <c r="G7" s="93">
        <v>2601</v>
      </c>
      <c r="H7" s="94">
        <v>2463</v>
      </c>
      <c r="I7" s="93">
        <v>2463</v>
      </c>
      <c r="J7" s="95">
        <v>2463</v>
      </c>
      <c r="K7" s="93">
        <v>2300</v>
      </c>
      <c r="L7" s="93">
        <v>2453</v>
      </c>
      <c r="M7" s="93">
        <v>2583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11537</v>
      </c>
      <c r="F8" s="100">
        <f t="shared" ref="F8:M8" si="2">SUM(F9:F46)</f>
        <v>9682</v>
      </c>
      <c r="G8" s="100">
        <f t="shared" si="2"/>
        <v>6719</v>
      </c>
      <c r="H8" s="101">
        <f t="shared" si="2"/>
        <v>2950</v>
      </c>
      <c r="I8" s="100">
        <f t="shared" si="2"/>
        <v>5949</v>
      </c>
      <c r="J8" s="102">
        <f t="shared" si="2"/>
        <v>5949</v>
      </c>
      <c r="K8" s="100">
        <f t="shared" si="2"/>
        <v>3282</v>
      </c>
      <c r="L8" s="100">
        <f t="shared" si="2"/>
        <v>3006</v>
      </c>
      <c r="M8" s="100">
        <f t="shared" si="2"/>
        <v>1044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151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1526</v>
      </c>
      <c r="F10" s="86">
        <v>595</v>
      </c>
      <c r="G10" s="86">
        <v>408</v>
      </c>
      <c r="H10" s="87">
        <v>230</v>
      </c>
      <c r="I10" s="86">
        <v>600</v>
      </c>
      <c r="J10" s="88">
        <v>600</v>
      </c>
      <c r="K10" s="86">
        <v>50</v>
      </c>
      <c r="L10" s="86">
        <v>215</v>
      </c>
      <c r="M10" s="86">
        <v>50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81</v>
      </c>
      <c r="F11" s="86">
        <v>8</v>
      </c>
      <c r="G11" s="86">
        <v>6</v>
      </c>
      <c r="H11" s="87">
        <v>0</v>
      </c>
      <c r="I11" s="86">
        <v>0</v>
      </c>
      <c r="J11" s="88">
        <v>0</v>
      </c>
      <c r="K11" s="86">
        <v>0</v>
      </c>
      <c r="L11" s="86">
        <v>25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1216</v>
      </c>
      <c r="F14" s="86">
        <v>1393</v>
      </c>
      <c r="G14" s="86">
        <v>493</v>
      </c>
      <c r="H14" s="87">
        <v>258</v>
      </c>
      <c r="I14" s="86">
        <v>378</v>
      </c>
      <c r="J14" s="88">
        <v>378</v>
      </c>
      <c r="K14" s="86">
        <v>65</v>
      </c>
      <c r="L14" s="86">
        <v>270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</v>
      </c>
      <c r="F15" s="86">
        <v>41</v>
      </c>
      <c r="G15" s="86">
        <v>76</v>
      </c>
      <c r="H15" s="87">
        <v>13</v>
      </c>
      <c r="I15" s="86">
        <v>13</v>
      </c>
      <c r="J15" s="88">
        <v>13</v>
      </c>
      <c r="K15" s="86">
        <v>139</v>
      </c>
      <c r="L15" s="86">
        <v>72</v>
      </c>
      <c r="M15" s="86">
        <v>45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72</v>
      </c>
      <c r="F17" s="86">
        <v>0</v>
      </c>
      <c r="G17" s="86">
        <v>49</v>
      </c>
      <c r="H17" s="87">
        <v>10</v>
      </c>
      <c r="I17" s="86">
        <v>9</v>
      </c>
      <c r="J17" s="88">
        <v>9</v>
      </c>
      <c r="K17" s="86">
        <v>30</v>
      </c>
      <c r="L17" s="86">
        <v>10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196</v>
      </c>
      <c r="F21" s="86">
        <v>149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755</v>
      </c>
      <c r="F22" s="86">
        <v>862</v>
      </c>
      <c r="G22" s="86">
        <v>277</v>
      </c>
      <c r="H22" s="87">
        <v>274</v>
      </c>
      <c r="I22" s="86">
        <v>2554</v>
      </c>
      <c r="J22" s="88">
        <v>2554</v>
      </c>
      <c r="K22" s="86">
        <v>0</v>
      </c>
      <c r="L22" s="86">
        <v>-18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134</v>
      </c>
      <c r="F24" s="86">
        <v>76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31</v>
      </c>
      <c r="G25" s="86">
        <v>159</v>
      </c>
      <c r="H25" s="87">
        <v>50</v>
      </c>
      <c r="I25" s="86">
        <v>50</v>
      </c>
      <c r="J25" s="88">
        <v>50</v>
      </c>
      <c r="K25" s="86">
        <v>50</v>
      </c>
      <c r="L25" s="86">
        <v>55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20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10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</v>
      </c>
      <c r="F34" s="86">
        <v>24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57</v>
      </c>
      <c r="F37" s="86">
        <v>0</v>
      </c>
      <c r="G37" s="86">
        <v>5</v>
      </c>
      <c r="H37" s="87">
        <v>16</v>
      </c>
      <c r="I37" s="86">
        <v>16</v>
      </c>
      <c r="J37" s="88">
        <v>16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21</v>
      </c>
      <c r="F38" s="86">
        <v>29</v>
      </c>
      <c r="G38" s="86">
        <v>17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333</v>
      </c>
      <c r="G39" s="86">
        <v>9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361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114</v>
      </c>
      <c r="G41" s="86">
        <v>229</v>
      </c>
      <c r="H41" s="87">
        <v>190</v>
      </c>
      <c r="I41" s="86">
        <v>190</v>
      </c>
      <c r="J41" s="88">
        <v>190</v>
      </c>
      <c r="K41" s="86">
        <v>50</v>
      </c>
      <c r="L41" s="86">
        <v>250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1420</v>
      </c>
      <c r="F42" s="86">
        <v>1564</v>
      </c>
      <c r="G42" s="86">
        <v>774</v>
      </c>
      <c r="H42" s="87">
        <v>316</v>
      </c>
      <c r="I42" s="86">
        <v>546</v>
      </c>
      <c r="J42" s="88">
        <v>546</v>
      </c>
      <c r="K42" s="86">
        <v>410</v>
      </c>
      <c r="L42" s="86">
        <v>288</v>
      </c>
      <c r="M42" s="86">
        <v>105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256</v>
      </c>
      <c r="F43" s="86">
        <v>22</v>
      </c>
      <c r="G43" s="86">
        <v>262</v>
      </c>
      <c r="H43" s="87">
        <v>10</v>
      </c>
      <c r="I43" s="86">
        <v>10</v>
      </c>
      <c r="J43" s="88">
        <v>10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3852</v>
      </c>
      <c r="F44" s="86">
        <v>1871</v>
      </c>
      <c r="G44" s="86">
        <v>796</v>
      </c>
      <c r="H44" s="87">
        <v>1066</v>
      </c>
      <c r="I44" s="86">
        <v>1066</v>
      </c>
      <c r="J44" s="88">
        <v>1066</v>
      </c>
      <c r="K44" s="86">
        <v>2364</v>
      </c>
      <c r="L44" s="86">
        <v>1312</v>
      </c>
      <c r="M44" s="86">
        <v>781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1558</v>
      </c>
      <c r="F45" s="86">
        <v>2419</v>
      </c>
      <c r="G45" s="86">
        <v>2823</v>
      </c>
      <c r="H45" s="87">
        <v>517</v>
      </c>
      <c r="I45" s="86">
        <v>517</v>
      </c>
      <c r="J45" s="88">
        <v>517</v>
      </c>
      <c r="K45" s="86">
        <v>104</v>
      </c>
      <c r="L45" s="86">
        <v>527</v>
      </c>
      <c r="M45" s="86">
        <v>63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326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600</v>
      </c>
      <c r="F51" s="72">
        <f t="shared" ref="F51:M51" si="4">F52+F59+F62+F63+F64+F72+F73</f>
        <v>850</v>
      </c>
      <c r="G51" s="72">
        <f t="shared" si="4"/>
        <v>44</v>
      </c>
      <c r="H51" s="73">
        <f t="shared" si="4"/>
        <v>0</v>
      </c>
      <c r="I51" s="72">
        <f t="shared" si="4"/>
        <v>31</v>
      </c>
      <c r="J51" s="74">
        <f t="shared" si="4"/>
        <v>31</v>
      </c>
      <c r="K51" s="72">
        <f t="shared" si="4"/>
        <v>90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400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200</v>
      </c>
      <c r="F72" s="86">
        <v>850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44</v>
      </c>
      <c r="H73" s="87">
        <f t="shared" si="12"/>
        <v>0</v>
      </c>
      <c r="I73" s="86">
        <f t="shared" si="12"/>
        <v>31</v>
      </c>
      <c r="J73" s="88">
        <f t="shared" si="12"/>
        <v>31</v>
      </c>
      <c r="K73" s="86">
        <f t="shared" si="12"/>
        <v>90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44</v>
      </c>
      <c r="H74" s="80">
        <v>0</v>
      </c>
      <c r="I74" s="79">
        <v>31</v>
      </c>
      <c r="J74" s="81">
        <v>31</v>
      </c>
      <c r="K74" s="79">
        <v>90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51</v>
      </c>
      <c r="F77" s="72">
        <f t="shared" ref="F77:M77" si="13">F78+F81+F84+F85+F86+F87+F88</f>
        <v>5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51</v>
      </c>
      <c r="F81" s="86">
        <f t="shared" ref="F81:M81" si="15">SUM(F82:F83)</f>
        <v>5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51</v>
      </c>
      <c r="F83" s="93">
        <v>5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30424</v>
      </c>
      <c r="F92" s="46">
        <f t="shared" ref="F92:M92" si="16">F4+F51+F77+F90</f>
        <v>29047</v>
      </c>
      <c r="G92" s="46">
        <f t="shared" si="16"/>
        <v>26460</v>
      </c>
      <c r="H92" s="47">
        <f t="shared" si="16"/>
        <v>22125</v>
      </c>
      <c r="I92" s="46">
        <f t="shared" si="16"/>
        <v>28075</v>
      </c>
      <c r="J92" s="48">
        <f t="shared" si="16"/>
        <v>28075</v>
      </c>
      <c r="K92" s="46">
        <f t="shared" si="16"/>
        <v>27385</v>
      </c>
      <c r="L92" s="46">
        <f t="shared" si="16"/>
        <v>26414</v>
      </c>
      <c r="M92" s="46">
        <f t="shared" si="16"/>
        <v>25261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136</v>
      </c>
      <c r="G3" s="17" t="s">
        <v>135</v>
      </c>
      <c r="H3" s="173" t="s">
        <v>134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42246</v>
      </c>
      <c r="F4" s="72">
        <f t="shared" ref="F4:M4" si="0">F5+F8+F47</f>
        <v>34650</v>
      </c>
      <c r="G4" s="72">
        <f t="shared" si="0"/>
        <v>27284</v>
      </c>
      <c r="H4" s="73">
        <f t="shared" si="0"/>
        <v>50635</v>
      </c>
      <c r="I4" s="72">
        <f t="shared" si="0"/>
        <v>52239</v>
      </c>
      <c r="J4" s="74">
        <f t="shared" si="0"/>
        <v>48129</v>
      </c>
      <c r="K4" s="72">
        <f t="shared" si="0"/>
        <v>68714</v>
      </c>
      <c r="L4" s="72">
        <f t="shared" si="0"/>
        <v>105646</v>
      </c>
      <c r="M4" s="72">
        <f t="shared" si="0"/>
        <v>117688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22131</v>
      </c>
      <c r="F5" s="100">
        <f t="shared" ref="F5:M5" si="1">SUM(F6:F7)</f>
        <v>21404</v>
      </c>
      <c r="G5" s="100">
        <f t="shared" si="1"/>
        <v>21060</v>
      </c>
      <c r="H5" s="101">
        <f t="shared" si="1"/>
        <v>28477</v>
      </c>
      <c r="I5" s="100">
        <f t="shared" si="1"/>
        <v>25400</v>
      </c>
      <c r="J5" s="102">
        <f t="shared" si="1"/>
        <v>24777</v>
      </c>
      <c r="K5" s="100">
        <f t="shared" si="1"/>
        <v>28809</v>
      </c>
      <c r="L5" s="100">
        <f t="shared" si="1"/>
        <v>32919</v>
      </c>
      <c r="M5" s="100">
        <f t="shared" si="1"/>
        <v>34958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20363</v>
      </c>
      <c r="F6" s="79">
        <v>19493</v>
      </c>
      <c r="G6" s="79">
        <v>19078</v>
      </c>
      <c r="H6" s="80">
        <v>26109</v>
      </c>
      <c r="I6" s="79">
        <v>23032</v>
      </c>
      <c r="J6" s="81">
        <v>22409</v>
      </c>
      <c r="K6" s="79">
        <v>27583</v>
      </c>
      <c r="L6" s="79">
        <v>31637</v>
      </c>
      <c r="M6" s="79">
        <v>33609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1768</v>
      </c>
      <c r="F7" s="93">
        <v>1911</v>
      </c>
      <c r="G7" s="93">
        <v>1982</v>
      </c>
      <c r="H7" s="94">
        <v>2368</v>
      </c>
      <c r="I7" s="93">
        <v>2368</v>
      </c>
      <c r="J7" s="95">
        <v>2368</v>
      </c>
      <c r="K7" s="93">
        <v>1226</v>
      </c>
      <c r="L7" s="93">
        <v>1282</v>
      </c>
      <c r="M7" s="93">
        <v>1349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20115</v>
      </c>
      <c r="F8" s="100">
        <f t="shared" ref="F8:M8" si="2">SUM(F9:F46)</f>
        <v>13246</v>
      </c>
      <c r="G8" s="100">
        <f t="shared" si="2"/>
        <v>6224</v>
      </c>
      <c r="H8" s="101">
        <f t="shared" si="2"/>
        <v>22158</v>
      </c>
      <c r="I8" s="100">
        <f t="shared" si="2"/>
        <v>26839</v>
      </c>
      <c r="J8" s="102">
        <f t="shared" si="2"/>
        <v>23352</v>
      </c>
      <c r="K8" s="100">
        <f t="shared" si="2"/>
        <v>39905</v>
      </c>
      <c r="L8" s="100">
        <f t="shared" si="2"/>
        <v>72727</v>
      </c>
      <c r="M8" s="100">
        <f t="shared" si="2"/>
        <v>82730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843</v>
      </c>
      <c r="F10" s="86">
        <v>81</v>
      </c>
      <c r="G10" s="86">
        <v>0</v>
      </c>
      <c r="H10" s="87">
        <v>800</v>
      </c>
      <c r="I10" s="86">
        <v>908</v>
      </c>
      <c r="J10" s="88">
        <v>858</v>
      </c>
      <c r="K10" s="86">
        <v>800</v>
      </c>
      <c r="L10" s="86">
        <v>5600</v>
      </c>
      <c r="M10" s="86">
        <v>5000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165</v>
      </c>
      <c r="F11" s="86">
        <v>733</v>
      </c>
      <c r="G11" s="86">
        <v>534</v>
      </c>
      <c r="H11" s="87">
        <v>7828</v>
      </c>
      <c r="I11" s="86">
        <v>8311</v>
      </c>
      <c r="J11" s="88">
        <v>7840</v>
      </c>
      <c r="K11" s="86">
        <v>10500</v>
      </c>
      <c r="L11" s="86">
        <v>15811</v>
      </c>
      <c r="M11" s="86">
        <v>15424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76</v>
      </c>
      <c r="F14" s="86">
        <v>201</v>
      </c>
      <c r="G14" s="86">
        <v>18</v>
      </c>
      <c r="H14" s="87">
        <v>350</v>
      </c>
      <c r="I14" s="86">
        <v>350</v>
      </c>
      <c r="J14" s="88">
        <v>220</v>
      </c>
      <c r="K14" s="86">
        <v>499</v>
      </c>
      <c r="L14" s="86">
        <v>2613</v>
      </c>
      <c r="M14" s="86">
        <v>2500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</v>
      </c>
      <c r="F15" s="86">
        <v>8</v>
      </c>
      <c r="G15" s="86">
        <v>11</v>
      </c>
      <c r="H15" s="87">
        <v>54</v>
      </c>
      <c r="I15" s="86">
        <v>54</v>
      </c>
      <c r="J15" s="88">
        <v>41</v>
      </c>
      <c r="K15" s="86">
        <v>130</v>
      </c>
      <c r="L15" s="86">
        <v>1560</v>
      </c>
      <c r="M15" s="86">
        <v>2520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5329</v>
      </c>
      <c r="F16" s="86">
        <v>5166</v>
      </c>
      <c r="G16" s="86">
        <v>4630</v>
      </c>
      <c r="H16" s="87">
        <v>6200</v>
      </c>
      <c r="I16" s="86">
        <v>8095</v>
      </c>
      <c r="J16" s="88">
        <v>7763</v>
      </c>
      <c r="K16" s="86">
        <v>7600</v>
      </c>
      <c r="L16" s="86">
        <v>13700</v>
      </c>
      <c r="M16" s="86">
        <v>14500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10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3008</v>
      </c>
      <c r="F21" s="86">
        <v>21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2500</v>
      </c>
      <c r="I22" s="86">
        <v>4695</v>
      </c>
      <c r="J22" s="88">
        <v>4281</v>
      </c>
      <c r="K22" s="86">
        <v>4102</v>
      </c>
      <c r="L22" s="86">
        <v>7548</v>
      </c>
      <c r="M22" s="86">
        <v>10000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126</v>
      </c>
      <c r="F24" s="86">
        <v>125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146</v>
      </c>
      <c r="H25" s="87">
        <v>175</v>
      </c>
      <c r="I25" s="86">
        <v>175</v>
      </c>
      <c r="J25" s="88">
        <v>175</v>
      </c>
      <c r="K25" s="86">
        <v>150</v>
      </c>
      <c r="L25" s="86">
        <v>1000</v>
      </c>
      <c r="M25" s="86">
        <v>2000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20</v>
      </c>
      <c r="I27" s="86">
        <v>20</v>
      </c>
      <c r="J27" s="88">
        <v>15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19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4450</v>
      </c>
      <c r="M32" s="86">
        <v>1500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</v>
      </c>
      <c r="F37" s="86">
        <v>7</v>
      </c>
      <c r="G37" s="86">
        <v>108</v>
      </c>
      <c r="H37" s="87">
        <v>0</v>
      </c>
      <c r="I37" s="86">
        <v>0</v>
      </c>
      <c r="J37" s="88">
        <v>0</v>
      </c>
      <c r="K37" s="86">
        <v>0</v>
      </c>
      <c r="L37" s="86">
        <v>50</v>
      </c>
      <c r="M37" s="86">
        <v>200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9431</v>
      </c>
      <c r="F38" s="86">
        <v>5676</v>
      </c>
      <c r="G38" s="86">
        <v>64</v>
      </c>
      <c r="H38" s="87">
        <v>800</v>
      </c>
      <c r="I38" s="86">
        <v>800</v>
      </c>
      <c r="J38" s="88">
        <v>549</v>
      </c>
      <c r="K38" s="86">
        <v>5341</v>
      </c>
      <c r="L38" s="86">
        <v>5721</v>
      </c>
      <c r="M38" s="86">
        <v>6900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99</v>
      </c>
      <c r="H40" s="87">
        <v>2500</v>
      </c>
      <c r="I40" s="86">
        <v>2500</v>
      </c>
      <c r="J40" s="88">
        <v>900</v>
      </c>
      <c r="K40" s="86">
        <v>3500</v>
      </c>
      <c r="L40" s="86">
        <v>3800</v>
      </c>
      <c r="M40" s="86">
        <v>5400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50</v>
      </c>
      <c r="I41" s="86">
        <v>50</v>
      </c>
      <c r="J41" s="88">
        <v>0</v>
      </c>
      <c r="K41" s="86">
        <v>2000</v>
      </c>
      <c r="L41" s="86">
        <v>0</v>
      </c>
      <c r="M41" s="86">
        <v>600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874</v>
      </c>
      <c r="F42" s="86">
        <v>1031</v>
      </c>
      <c r="G42" s="86">
        <v>527</v>
      </c>
      <c r="H42" s="87">
        <v>426</v>
      </c>
      <c r="I42" s="86">
        <v>426</v>
      </c>
      <c r="J42" s="88">
        <v>522</v>
      </c>
      <c r="K42" s="86">
        <v>1350</v>
      </c>
      <c r="L42" s="86">
        <v>4444</v>
      </c>
      <c r="M42" s="86">
        <v>6952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150</v>
      </c>
      <c r="F43" s="86">
        <v>128</v>
      </c>
      <c r="G43" s="86">
        <v>49</v>
      </c>
      <c r="H43" s="87">
        <v>305</v>
      </c>
      <c r="I43" s="86">
        <v>305</v>
      </c>
      <c r="J43" s="88">
        <v>89</v>
      </c>
      <c r="K43" s="86">
        <v>0</v>
      </c>
      <c r="L43" s="86">
        <v>120</v>
      </c>
      <c r="M43" s="86">
        <v>50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</v>
      </c>
      <c r="F44" s="86">
        <v>0</v>
      </c>
      <c r="G44" s="86">
        <v>38</v>
      </c>
      <c r="H44" s="87">
        <v>100</v>
      </c>
      <c r="I44" s="86">
        <v>100</v>
      </c>
      <c r="J44" s="88">
        <v>85</v>
      </c>
      <c r="K44" s="86">
        <v>1893</v>
      </c>
      <c r="L44" s="86">
        <v>3800</v>
      </c>
      <c r="M44" s="86">
        <v>5500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83</v>
      </c>
      <c r="F45" s="86">
        <v>69</v>
      </c>
      <c r="G45" s="86">
        <v>0</v>
      </c>
      <c r="H45" s="87">
        <v>50</v>
      </c>
      <c r="I45" s="86">
        <v>50</v>
      </c>
      <c r="J45" s="88">
        <v>14</v>
      </c>
      <c r="K45" s="86">
        <v>2040</v>
      </c>
      <c r="L45" s="86">
        <v>2500</v>
      </c>
      <c r="M45" s="86">
        <v>3684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103</v>
      </c>
      <c r="G51" s="72">
        <f t="shared" si="4"/>
        <v>66</v>
      </c>
      <c r="H51" s="73">
        <f t="shared" si="4"/>
        <v>0</v>
      </c>
      <c r="I51" s="72">
        <f t="shared" si="4"/>
        <v>127</v>
      </c>
      <c r="J51" s="74">
        <f t="shared" si="4"/>
        <v>125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103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66</v>
      </c>
      <c r="H73" s="87">
        <f t="shared" si="12"/>
        <v>0</v>
      </c>
      <c r="I73" s="86">
        <f t="shared" si="12"/>
        <v>127</v>
      </c>
      <c r="J73" s="88">
        <f t="shared" si="12"/>
        <v>125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66</v>
      </c>
      <c r="H74" s="80">
        <v>0</v>
      </c>
      <c r="I74" s="79">
        <v>127</v>
      </c>
      <c r="J74" s="81">
        <v>125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27437</v>
      </c>
      <c r="F77" s="72">
        <f t="shared" ref="F77:M77" si="13">F78+F81+F84+F85+F86+F87+F88</f>
        <v>31026</v>
      </c>
      <c r="G77" s="72">
        <f t="shared" si="13"/>
        <v>35375</v>
      </c>
      <c r="H77" s="73">
        <f t="shared" si="13"/>
        <v>22813</v>
      </c>
      <c r="I77" s="72">
        <f t="shared" si="13"/>
        <v>29028</v>
      </c>
      <c r="J77" s="74">
        <f t="shared" si="13"/>
        <v>22089</v>
      </c>
      <c r="K77" s="72">
        <f t="shared" si="13"/>
        <v>25000</v>
      </c>
      <c r="L77" s="72">
        <f t="shared" si="13"/>
        <v>25592</v>
      </c>
      <c r="M77" s="72">
        <f t="shared" si="13"/>
        <v>27202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20777</v>
      </c>
      <c r="F78" s="100">
        <f t="shared" ref="F78:M78" si="14">SUM(F79:F80)</f>
        <v>29933</v>
      </c>
      <c r="G78" s="100">
        <f t="shared" si="14"/>
        <v>33512</v>
      </c>
      <c r="H78" s="101">
        <f t="shared" si="14"/>
        <v>20000</v>
      </c>
      <c r="I78" s="100">
        <f t="shared" si="14"/>
        <v>25588</v>
      </c>
      <c r="J78" s="102">
        <f t="shared" si="14"/>
        <v>19230</v>
      </c>
      <c r="K78" s="100">
        <f t="shared" si="14"/>
        <v>23000</v>
      </c>
      <c r="L78" s="100">
        <f t="shared" si="14"/>
        <v>23500</v>
      </c>
      <c r="M78" s="100">
        <f t="shared" si="14"/>
        <v>25000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20777</v>
      </c>
      <c r="F79" s="79">
        <v>29933</v>
      </c>
      <c r="G79" s="79">
        <v>33512</v>
      </c>
      <c r="H79" s="80">
        <v>20000</v>
      </c>
      <c r="I79" s="79">
        <v>25588</v>
      </c>
      <c r="J79" s="81">
        <v>19230</v>
      </c>
      <c r="K79" s="79">
        <v>23000</v>
      </c>
      <c r="L79" s="79">
        <v>23500</v>
      </c>
      <c r="M79" s="79">
        <v>25000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6660</v>
      </c>
      <c r="F81" s="86">
        <f t="shared" ref="F81:M81" si="15">SUM(F82:F83)</f>
        <v>1093</v>
      </c>
      <c r="G81" s="86">
        <f t="shared" si="15"/>
        <v>1863</v>
      </c>
      <c r="H81" s="87">
        <f t="shared" si="15"/>
        <v>2813</v>
      </c>
      <c r="I81" s="86">
        <f t="shared" si="15"/>
        <v>3440</v>
      </c>
      <c r="J81" s="88">
        <f t="shared" si="15"/>
        <v>2859</v>
      </c>
      <c r="K81" s="86">
        <f t="shared" si="15"/>
        <v>2000</v>
      </c>
      <c r="L81" s="86">
        <f t="shared" si="15"/>
        <v>2092</v>
      </c>
      <c r="M81" s="86">
        <f t="shared" si="15"/>
        <v>2202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1800</v>
      </c>
      <c r="I82" s="79">
        <v>1800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6660</v>
      </c>
      <c r="F83" s="93">
        <v>1093</v>
      </c>
      <c r="G83" s="93">
        <v>1863</v>
      </c>
      <c r="H83" s="94">
        <v>1013</v>
      </c>
      <c r="I83" s="93">
        <v>1640</v>
      </c>
      <c r="J83" s="95">
        <v>2859</v>
      </c>
      <c r="K83" s="93">
        <v>2000</v>
      </c>
      <c r="L83" s="93">
        <v>2092</v>
      </c>
      <c r="M83" s="93">
        <v>2202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69683</v>
      </c>
      <c r="F92" s="46">
        <f t="shared" ref="F92:M92" si="16">F4+F51+F77+F90</f>
        <v>65779</v>
      </c>
      <c r="G92" s="46">
        <f t="shared" si="16"/>
        <v>62725</v>
      </c>
      <c r="H92" s="47">
        <f t="shared" si="16"/>
        <v>73448</v>
      </c>
      <c r="I92" s="46">
        <f t="shared" si="16"/>
        <v>81394</v>
      </c>
      <c r="J92" s="48">
        <f t="shared" si="16"/>
        <v>70343</v>
      </c>
      <c r="K92" s="46">
        <f t="shared" si="16"/>
        <v>93714</v>
      </c>
      <c r="L92" s="46">
        <f t="shared" si="16"/>
        <v>131238</v>
      </c>
      <c r="M92" s="46">
        <f t="shared" si="16"/>
        <v>144890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136</v>
      </c>
      <c r="G3" s="17" t="s">
        <v>135</v>
      </c>
      <c r="H3" s="173" t="s">
        <v>134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59457</v>
      </c>
      <c r="F4" s="72">
        <f t="shared" ref="F4:M4" si="0">F5+F8+F47</f>
        <v>62021</v>
      </c>
      <c r="G4" s="72">
        <f t="shared" si="0"/>
        <v>58744</v>
      </c>
      <c r="H4" s="73">
        <f t="shared" si="0"/>
        <v>71278</v>
      </c>
      <c r="I4" s="72">
        <f t="shared" si="0"/>
        <v>74445</v>
      </c>
      <c r="J4" s="74">
        <f t="shared" si="0"/>
        <v>69842</v>
      </c>
      <c r="K4" s="72">
        <f t="shared" si="0"/>
        <v>68776</v>
      </c>
      <c r="L4" s="72">
        <f t="shared" si="0"/>
        <v>73629</v>
      </c>
      <c r="M4" s="72">
        <f t="shared" si="0"/>
        <v>80686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20358</v>
      </c>
      <c r="F5" s="100">
        <f t="shared" ref="F5:M5" si="1">SUM(F6:F7)</f>
        <v>18887</v>
      </c>
      <c r="G5" s="100">
        <f t="shared" si="1"/>
        <v>17639</v>
      </c>
      <c r="H5" s="101">
        <f t="shared" si="1"/>
        <v>20333</v>
      </c>
      <c r="I5" s="100">
        <f t="shared" si="1"/>
        <v>20054</v>
      </c>
      <c r="J5" s="102">
        <f t="shared" si="1"/>
        <v>17067</v>
      </c>
      <c r="K5" s="100">
        <f t="shared" si="1"/>
        <v>20317</v>
      </c>
      <c r="L5" s="100">
        <f t="shared" si="1"/>
        <v>25187</v>
      </c>
      <c r="M5" s="100">
        <f t="shared" si="1"/>
        <v>26425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18898</v>
      </c>
      <c r="F6" s="79">
        <v>17371</v>
      </c>
      <c r="G6" s="79">
        <v>16053</v>
      </c>
      <c r="H6" s="80">
        <v>18871</v>
      </c>
      <c r="I6" s="79">
        <v>18592</v>
      </c>
      <c r="J6" s="81">
        <v>15605</v>
      </c>
      <c r="K6" s="79">
        <v>19313</v>
      </c>
      <c r="L6" s="79">
        <v>24435</v>
      </c>
      <c r="M6" s="79">
        <v>25633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1460</v>
      </c>
      <c r="F7" s="93">
        <v>1516</v>
      </c>
      <c r="G7" s="93">
        <v>1586</v>
      </c>
      <c r="H7" s="94">
        <v>1462</v>
      </c>
      <c r="I7" s="93">
        <v>1462</v>
      </c>
      <c r="J7" s="95">
        <v>1462</v>
      </c>
      <c r="K7" s="93">
        <v>1004</v>
      </c>
      <c r="L7" s="93">
        <v>752</v>
      </c>
      <c r="M7" s="93">
        <v>792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39099</v>
      </c>
      <c r="F8" s="100">
        <f t="shared" ref="F8:M8" si="2">SUM(F9:F46)</f>
        <v>43134</v>
      </c>
      <c r="G8" s="100">
        <f t="shared" si="2"/>
        <v>41105</v>
      </c>
      <c r="H8" s="101">
        <f t="shared" si="2"/>
        <v>50945</v>
      </c>
      <c r="I8" s="100">
        <f t="shared" si="2"/>
        <v>54391</v>
      </c>
      <c r="J8" s="102">
        <f t="shared" si="2"/>
        <v>52775</v>
      </c>
      <c r="K8" s="100">
        <f t="shared" si="2"/>
        <v>48459</v>
      </c>
      <c r="L8" s="100">
        <f t="shared" si="2"/>
        <v>48442</v>
      </c>
      <c r="M8" s="100">
        <f t="shared" si="2"/>
        <v>54261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98</v>
      </c>
      <c r="F10" s="86">
        <v>500</v>
      </c>
      <c r="G10" s="86">
        <v>97</v>
      </c>
      <c r="H10" s="87">
        <v>662</v>
      </c>
      <c r="I10" s="86">
        <v>662</v>
      </c>
      <c r="J10" s="88">
        <v>299</v>
      </c>
      <c r="K10" s="86">
        <v>704</v>
      </c>
      <c r="L10" s="86">
        <v>1850</v>
      </c>
      <c r="M10" s="86">
        <v>1100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70</v>
      </c>
      <c r="F11" s="86">
        <v>35</v>
      </c>
      <c r="G11" s="86">
        <v>3</v>
      </c>
      <c r="H11" s="87">
        <v>121</v>
      </c>
      <c r="I11" s="86">
        <v>241</v>
      </c>
      <c r="J11" s="88">
        <v>9</v>
      </c>
      <c r="K11" s="86">
        <v>3572</v>
      </c>
      <c r="L11" s="86">
        <v>570</v>
      </c>
      <c r="M11" s="86">
        <v>20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42</v>
      </c>
      <c r="H12" s="87">
        <v>40</v>
      </c>
      <c r="I12" s="86">
        <v>40</v>
      </c>
      <c r="J12" s="88">
        <v>34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2968</v>
      </c>
      <c r="F14" s="86">
        <v>3313</v>
      </c>
      <c r="G14" s="86">
        <v>3707</v>
      </c>
      <c r="H14" s="87">
        <v>4838</v>
      </c>
      <c r="I14" s="86">
        <v>5538</v>
      </c>
      <c r="J14" s="88">
        <v>4835</v>
      </c>
      <c r="K14" s="86">
        <v>5298</v>
      </c>
      <c r="L14" s="86">
        <v>3350</v>
      </c>
      <c r="M14" s="86">
        <v>2500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102</v>
      </c>
      <c r="F15" s="86">
        <v>53</v>
      </c>
      <c r="G15" s="86">
        <v>62</v>
      </c>
      <c r="H15" s="87">
        <v>400</v>
      </c>
      <c r="I15" s="86">
        <v>400</v>
      </c>
      <c r="J15" s="88">
        <v>119</v>
      </c>
      <c r="K15" s="86">
        <v>520</v>
      </c>
      <c r="L15" s="86">
        <v>760</v>
      </c>
      <c r="M15" s="86">
        <v>730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120</v>
      </c>
      <c r="H17" s="87">
        <v>250</v>
      </c>
      <c r="I17" s="86">
        <v>250</v>
      </c>
      <c r="J17" s="88">
        <v>50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200</v>
      </c>
      <c r="I21" s="86">
        <v>200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9704</v>
      </c>
      <c r="F22" s="86">
        <v>7404</v>
      </c>
      <c r="G22" s="86">
        <v>122</v>
      </c>
      <c r="H22" s="87">
        <v>820</v>
      </c>
      <c r="I22" s="86">
        <v>900</v>
      </c>
      <c r="J22" s="88">
        <v>792</v>
      </c>
      <c r="K22" s="86">
        <v>3985</v>
      </c>
      <c r="L22" s="86">
        <v>8002</v>
      </c>
      <c r="M22" s="86">
        <v>12358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90</v>
      </c>
      <c r="I23" s="86">
        <v>90</v>
      </c>
      <c r="J23" s="88">
        <v>71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</v>
      </c>
      <c r="F25" s="86">
        <v>63</v>
      </c>
      <c r="G25" s="86">
        <v>131</v>
      </c>
      <c r="H25" s="87">
        <v>261</v>
      </c>
      <c r="I25" s="86">
        <v>261</v>
      </c>
      <c r="J25" s="88">
        <v>158</v>
      </c>
      <c r="K25" s="86">
        <v>1290</v>
      </c>
      <c r="L25" s="86">
        <v>1290</v>
      </c>
      <c r="M25" s="86">
        <v>1032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7710</v>
      </c>
      <c r="I27" s="86">
        <v>7710</v>
      </c>
      <c r="J27" s="88">
        <v>7867</v>
      </c>
      <c r="K27" s="86">
        <v>8000</v>
      </c>
      <c r="L27" s="86">
        <v>8579</v>
      </c>
      <c r="M27" s="86">
        <v>9500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56</v>
      </c>
      <c r="F29" s="86">
        <v>3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28</v>
      </c>
      <c r="H32" s="87">
        <v>5851</v>
      </c>
      <c r="I32" s="86">
        <v>6851</v>
      </c>
      <c r="J32" s="88">
        <v>9293</v>
      </c>
      <c r="K32" s="86">
        <v>6926</v>
      </c>
      <c r="L32" s="86">
        <v>3000</v>
      </c>
      <c r="M32" s="86">
        <v>6070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5169</v>
      </c>
      <c r="F37" s="86">
        <v>6572</v>
      </c>
      <c r="G37" s="86">
        <v>11220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6</v>
      </c>
      <c r="G38" s="86">
        <v>13</v>
      </c>
      <c r="H38" s="87">
        <v>300</v>
      </c>
      <c r="I38" s="86">
        <v>300</v>
      </c>
      <c r="J38" s="88">
        <v>138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8310</v>
      </c>
      <c r="H41" s="87">
        <v>7240</v>
      </c>
      <c r="I41" s="86">
        <v>8715</v>
      </c>
      <c r="J41" s="88">
        <v>8355</v>
      </c>
      <c r="K41" s="86">
        <v>6947</v>
      </c>
      <c r="L41" s="86">
        <v>8500</v>
      </c>
      <c r="M41" s="86">
        <v>8200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16937</v>
      </c>
      <c r="F42" s="86">
        <v>19181</v>
      </c>
      <c r="G42" s="86">
        <v>14142</v>
      </c>
      <c r="H42" s="87">
        <v>18375</v>
      </c>
      <c r="I42" s="86">
        <v>17996</v>
      </c>
      <c r="J42" s="88">
        <v>17429</v>
      </c>
      <c r="K42" s="86">
        <v>9028</v>
      </c>
      <c r="L42" s="86">
        <v>9131</v>
      </c>
      <c r="M42" s="86">
        <v>9491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1128</v>
      </c>
      <c r="F43" s="86">
        <v>2709</v>
      </c>
      <c r="G43" s="86">
        <v>1507</v>
      </c>
      <c r="H43" s="87">
        <v>2295</v>
      </c>
      <c r="I43" s="86">
        <v>2495</v>
      </c>
      <c r="J43" s="88">
        <v>1660</v>
      </c>
      <c r="K43" s="86">
        <v>1217</v>
      </c>
      <c r="L43" s="86">
        <v>2008</v>
      </c>
      <c r="M43" s="86">
        <v>1800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1963</v>
      </c>
      <c r="F44" s="86">
        <v>2146</v>
      </c>
      <c r="G44" s="86">
        <v>825</v>
      </c>
      <c r="H44" s="87">
        <v>652</v>
      </c>
      <c r="I44" s="86">
        <v>652</v>
      </c>
      <c r="J44" s="88">
        <v>444</v>
      </c>
      <c r="K44" s="86">
        <v>650</v>
      </c>
      <c r="L44" s="86">
        <v>850</v>
      </c>
      <c r="M44" s="86">
        <v>800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901</v>
      </c>
      <c r="F45" s="86">
        <v>1149</v>
      </c>
      <c r="G45" s="86">
        <v>776</v>
      </c>
      <c r="H45" s="87">
        <v>840</v>
      </c>
      <c r="I45" s="86">
        <v>1090</v>
      </c>
      <c r="J45" s="88">
        <v>1222</v>
      </c>
      <c r="K45" s="86">
        <v>322</v>
      </c>
      <c r="L45" s="86">
        <v>552</v>
      </c>
      <c r="M45" s="86">
        <v>660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880</v>
      </c>
      <c r="F51" s="72">
        <f t="shared" ref="F51:M51" si="4">F52+F59+F62+F63+F64+F72+F73</f>
        <v>1007</v>
      </c>
      <c r="G51" s="72">
        <f t="shared" si="4"/>
        <v>388</v>
      </c>
      <c r="H51" s="73">
        <f t="shared" si="4"/>
        <v>0</v>
      </c>
      <c r="I51" s="72">
        <f t="shared" si="4"/>
        <v>8858</v>
      </c>
      <c r="J51" s="74">
        <f t="shared" si="4"/>
        <v>8858</v>
      </c>
      <c r="K51" s="72">
        <f t="shared" si="4"/>
        <v>5053</v>
      </c>
      <c r="L51" s="72">
        <f t="shared" si="4"/>
        <v>5600</v>
      </c>
      <c r="M51" s="72">
        <f t="shared" si="4"/>
        <v>5859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5000</v>
      </c>
      <c r="J52" s="81">
        <f t="shared" si="5"/>
        <v>5000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5000</v>
      </c>
      <c r="J56" s="95">
        <f t="shared" si="7"/>
        <v>5000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5000</v>
      </c>
      <c r="J57" s="81">
        <v>5000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880</v>
      </c>
      <c r="F72" s="86">
        <v>880</v>
      </c>
      <c r="G72" s="86">
        <v>0</v>
      </c>
      <c r="H72" s="87">
        <v>0</v>
      </c>
      <c r="I72" s="86">
        <v>3674</v>
      </c>
      <c r="J72" s="88">
        <v>3674</v>
      </c>
      <c r="K72" s="86">
        <v>5053</v>
      </c>
      <c r="L72" s="86">
        <v>5600</v>
      </c>
      <c r="M72" s="86">
        <v>5859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127</v>
      </c>
      <c r="G73" s="86">
        <f t="shared" si="12"/>
        <v>388</v>
      </c>
      <c r="H73" s="87">
        <f t="shared" si="12"/>
        <v>0</v>
      </c>
      <c r="I73" s="86">
        <f t="shared" si="12"/>
        <v>184</v>
      </c>
      <c r="J73" s="88">
        <f t="shared" si="12"/>
        <v>184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127</v>
      </c>
      <c r="G74" s="79">
        <v>388</v>
      </c>
      <c r="H74" s="80">
        <v>0</v>
      </c>
      <c r="I74" s="79">
        <v>184</v>
      </c>
      <c r="J74" s="81">
        <v>184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3076</v>
      </c>
      <c r="F77" s="72">
        <f t="shared" ref="F77:M77" si="13">F78+F81+F84+F85+F86+F87+F88</f>
        <v>329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3014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3014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62</v>
      </c>
      <c r="F81" s="86">
        <f t="shared" ref="F81:M81" si="15">SUM(F82:F83)</f>
        <v>329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62</v>
      </c>
      <c r="F83" s="93">
        <v>329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63413</v>
      </c>
      <c r="F92" s="46">
        <f t="shared" ref="F92:M92" si="16">F4+F51+F77+F90</f>
        <v>63357</v>
      </c>
      <c r="G92" s="46">
        <f t="shared" si="16"/>
        <v>59132</v>
      </c>
      <c r="H92" s="47">
        <f t="shared" si="16"/>
        <v>71278</v>
      </c>
      <c r="I92" s="46">
        <f t="shared" si="16"/>
        <v>83303</v>
      </c>
      <c r="J92" s="48">
        <f t="shared" si="16"/>
        <v>78700</v>
      </c>
      <c r="K92" s="46">
        <f t="shared" si="16"/>
        <v>73829</v>
      </c>
      <c r="L92" s="46">
        <f t="shared" si="16"/>
        <v>79229</v>
      </c>
      <c r="M92" s="46">
        <f t="shared" si="16"/>
        <v>86545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161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80439</v>
      </c>
      <c r="D4" s="33">
        <v>95921</v>
      </c>
      <c r="E4" s="33">
        <v>108506</v>
      </c>
      <c r="F4" s="27">
        <v>97688</v>
      </c>
      <c r="G4" s="28">
        <v>97786</v>
      </c>
      <c r="H4" s="29">
        <v>97786</v>
      </c>
      <c r="I4" s="33">
        <v>105695</v>
      </c>
      <c r="J4" s="33">
        <v>105081</v>
      </c>
      <c r="K4" s="33">
        <v>104362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142</v>
      </c>
      <c r="C5" s="33">
        <v>30424</v>
      </c>
      <c r="D5" s="33">
        <v>29047</v>
      </c>
      <c r="E5" s="33">
        <v>26460</v>
      </c>
      <c r="F5" s="32">
        <v>22125</v>
      </c>
      <c r="G5" s="33">
        <v>28075</v>
      </c>
      <c r="H5" s="34">
        <v>28075</v>
      </c>
      <c r="I5" s="33">
        <v>27385</v>
      </c>
      <c r="J5" s="33">
        <v>26414</v>
      </c>
      <c r="K5" s="33">
        <v>25261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143</v>
      </c>
      <c r="C6" s="33">
        <v>69683</v>
      </c>
      <c r="D6" s="33">
        <v>65779</v>
      </c>
      <c r="E6" s="33">
        <v>62725</v>
      </c>
      <c r="F6" s="32">
        <v>73448</v>
      </c>
      <c r="G6" s="33">
        <v>81394</v>
      </c>
      <c r="H6" s="34">
        <v>70343</v>
      </c>
      <c r="I6" s="33">
        <v>93714</v>
      </c>
      <c r="J6" s="33">
        <v>131238</v>
      </c>
      <c r="K6" s="33">
        <v>144890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144</v>
      </c>
      <c r="C7" s="33">
        <v>63413</v>
      </c>
      <c r="D7" s="33">
        <v>63357</v>
      </c>
      <c r="E7" s="33">
        <v>59132</v>
      </c>
      <c r="F7" s="32">
        <v>71278</v>
      </c>
      <c r="G7" s="33">
        <v>83303</v>
      </c>
      <c r="H7" s="34">
        <v>78700</v>
      </c>
      <c r="I7" s="33">
        <v>73829</v>
      </c>
      <c r="J7" s="33">
        <v>79229</v>
      </c>
      <c r="K7" s="33">
        <v>86545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145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146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147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148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149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126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127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125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124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141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243959</v>
      </c>
      <c r="D19" s="46">
        <f t="shared" ref="D19:K19" si="1">SUM(D4:D18)</f>
        <v>254104</v>
      </c>
      <c r="E19" s="46">
        <f t="shared" si="1"/>
        <v>256823</v>
      </c>
      <c r="F19" s="47">
        <f t="shared" si="1"/>
        <v>264539</v>
      </c>
      <c r="G19" s="46">
        <f t="shared" si="1"/>
        <v>290558</v>
      </c>
      <c r="H19" s="48">
        <f t="shared" si="1"/>
        <v>274904</v>
      </c>
      <c r="I19" s="46">
        <f t="shared" si="1"/>
        <v>300623</v>
      </c>
      <c r="J19" s="46">
        <f t="shared" si="1"/>
        <v>341962</v>
      </c>
      <c r="K19" s="46">
        <f t="shared" si="1"/>
        <v>361058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209214</v>
      </c>
      <c r="D4" s="20">
        <f t="shared" ref="D4:K4" si="0">SUM(D5:D7)</f>
        <v>220825</v>
      </c>
      <c r="E4" s="20">
        <f t="shared" si="0"/>
        <v>220723</v>
      </c>
      <c r="F4" s="21">
        <f t="shared" si="0"/>
        <v>242818</v>
      </c>
      <c r="G4" s="20">
        <f t="shared" si="0"/>
        <v>253708</v>
      </c>
      <c r="H4" s="22">
        <f t="shared" si="0"/>
        <v>244995</v>
      </c>
      <c r="I4" s="20">
        <f t="shared" si="0"/>
        <v>271163</v>
      </c>
      <c r="J4" s="20">
        <f t="shared" si="0"/>
        <v>312505</v>
      </c>
      <c r="K4" s="20">
        <f t="shared" si="0"/>
        <v>329732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102670</v>
      </c>
      <c r="D5" s="28">
        <v>105618</v>
      </c>
      <c r="E5" s="28">
        <v>113111</v>
      </c>
      <c r="F5" s="27">
        <v>129129</v>
      </c>
      <c r="G5" s="28">
        <v>126229</v>
      </c>
      <c r="H5" s="29">
        <v>122619</v>
      </c>
      <c r="I5" s="28">
        <v>135129</v>
      </c>
      <c r="J5" s="28">
        <v>146957</v>
      </c>
      <c r="K5" s="29">
        <v>154460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106544</v>
      </c>
      <c r="D6" s="33">
        <v>115207</v>
      </c>
      <c r="E6" s="33">
        <v>107612</v>
      </c>
      <c r="F6" s="32">
        <v>113689</v>
      </c>
      <c r="G6" s="33">
        <v>127479</v>
      </c>
      <c r="H6" s="34">
        <v>122376</v>
      </c>
      <c r="I6" s="33">
        <v>136034</v>
      </c>
      <c r="J6" s="33">
        <v>165548</v>
      </c>
      <c r="K6" s="34">
        <v>175272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1498</v>
      </c>
      <c r="D8" s="20">
        <f t="shared" ref="D8:K8" si="1">SUM(D9:D15)</f>
        <v>2199</v>
      </c>
      <c r="E8" s="20">
        <f t="shared" si="1"/>
        <v>1481</v>
      </c>
      <c r="F8" s="21">
        <f t="shared" si="1"/>
        <v>560</v>
      </c>
      <c r="G8" s="20">
        <f t="shared" si="1"/>
        <v>9382</v>
      </c>
      <c r="H8" s="22">
        <f t="shared" si="1"/>
        <v>9380</v>
      </c>
      <c r="I8" s="20">
        <f t="shared" si="1"/>
        <v>5995</v>
      </c>
      <c r="J8" s="20">
        <f t="shared" si="1"/>
        <v>5600</v>
      </c>
      <c r="K8" s="20">
        <f t="shared" si="1"/>
        <v>5859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5000</v>
      </c>
      <c r="H9" s="29">
        <v>5000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400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1080</v>
      </c>
      <c r="D14" s="33">
        <v>1833</v>
      </c>
      <c r="E14" s="33">
        <v>0</v>
      </c>
      <c r="F14" s="32">
        <v>0</v>
      </c>
      <c r="G14" s="33">
        <v>3674</v>
      </c>
      <c r="H14" s="34">
        <v>3674</v>
      </c>
      <c r="I14" s="33">
        <v>5053</v>
      </c>
      <c r="J14" s="33">
        <v>5600</v>
      </c>
      <c r="K14" s="34">
        <v>5859</v>
      </c>
    </row>
    <row r="15" spans="1:27" s="14" customFormat="1" ht="12.75" customHeight="1" x14ac:dyDescent="0.25">
      <c r="A15" s="25"/>
      <c r="B15" s="26" t="s">
        <v>20</v>
      </c>
      <c r="C15" s="35">
        <v>18</v>
      </c>
      <c r="D15" s="36">
        <v>366</v>
      </c>
      <c r="E15" s="36">
        <v>1481</v>
      </c>
      <c r="F15" s="35">
        <v>560</v>
      </c>
      <c r="G15" s="36">
        <v>708</v>
      </c>
      <c r="H15" s="37">
        <v>706</v>
      </c>
      <c r="I15" s="36">
        <v>942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34738</v>
      </c>
      <c r="D16" s="20">
        <f t="shared" ref="D16:K16" si="2">SUM(D17:D23)</f>
        <v>32646</v>
      </c>
      <c r="E16" s="20">
        <f t="shared" si="2"/>
        <v>36316</v>
      </c>
      <c r="F16" s="21">
        <f t="shared" si="2"/>
        <v>22813</v>
      </c>
      <c r="G16" s="20">
        <f t="shared" si="2"/>
        <v>29120</v>
      </c>
      <c r="H16" s="22">
        <f t="shared" si="2"/>
        <v>22181</v>
      </c>
      <c r="I16" s="20">
        <f t="shared" si="2"/>
        <v>25200</v>
      </c>
      <c r="J16" s="20">
        <f t="shared" si="2"/>
        <v>25592</v>
      </c>
      <c r="K16" s="20">
        <f t="shared" si="2"/>
        <v>27202</v>
      </c>
    </row>
    <row r="17" spans="1:11" s="14" customFormat="1" ht="12.75" customHeight="1" x14ac:dyDescent="0.25">
      <c r="A17" s="25"/>
      <c r="B17" s="26" t="s">
        <v>22</v>
      </c>
      <c r="C17" s="27">
        <v>23791</v>
      </c>
      <c r="D17" s="28">
        <v>29933</v>
      </c>
      <c r="E17" s="28">
        <v>33512</v>
      </c>
      <c r="F17" s="27">
        <v>20000</v>
      </c>
      <c r="G17" s="28">
        <v>25588</v>
      </c>
      <c r="H17" s="29">
        <v>19230</v>
      </c>
      <c r="I17" s="28">
        <v>23000</v>
      </c>
      <c r="J17" s="28">
        <v>23500</v>
      </c>
      <c r="K17" s="29">
        <v>25000</v>
      </c>
    </row>
    <row r="18" spans="1:11" s="14" customFormat="1" ht="12.75" customHeight="1" x14ac:dyDescent="0.25">
      <c r="A18" s="25"/>
      <c r="B18" s="26" t="s">
        <v>23</v>
      </c>
      <c r="C18" s="32">
        <v>10947</v>
      </c>
      <c r="D18" s="33">
        <v>2652</v>
      </c>
      <c r="E18" s="33">
        <v>2804</v>
      </c>
      <c r="F18" s="32">
        <v>2813</v>
      </c>
      <c r="G18" s="33">
        <v>3532</v>
      </c>
      <c r="H18" s="34">
        <v>2951</v>
      </c>
      <c r="I18" s="33">
        <v>2200</v>
      </c>
      <c r="J18" s="33">
        <v>2092</v>
      </c>
      <c r="K18" s="34">
        <v>2202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61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245450</v>
      </c>
      <c r="D26" s="46">
        <f t="shared" ref="D26:K26" si="3">+D4+D8+D16+D24</f>
        <v>255670</v>
      </c>
      <c r="E26" s="46">
        <f t="shared" si="3"/>
        <v>258520</v>
      </c>
      <c r="F26" s="47">
        <f t="shared" si="3"/>
        <v>266191</v>
      </c>
      <c r="G26" s="46">
        <f t="shared" si="3"/>
        <v>292210</v>
      </c>
      <c r="H26" s="48">
        <f t="shared" si="3"/>
        <v>276556</v>
      </c>
      <c r="I26" s="46">
        <f t="shared" si="3"/>
        <v>302358</v>
      </c>
      <c r="J26" s="46">
        <f t="shared" si="3"/>
        <v>343697</v>
      </c>
      <c r="K26" s="46">
        <f t="shared" si="3"/>
        <v>362793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158</v>
      </c>
      <c r="C4" s="33">
        <v>5824</v>
      </c>
      <c r="D4" s="33">
        <v>5697</v>
      </c>
      <c r="E4" s="33">
        <v>4303</v>
      </c>
      <c r="F4" s="27">
        <v>5392</v>
      </c>
      <c r="G4" s="28">
        <v>4742</v>
      </c>
      <c r="H4" s="29">
        <v>4742</v>
      </c>
      <c r="I4" s="33">
        <v>4665</v>
      </c>
      <c r="J4" s="33">
        <v>6321</v>
      </c>
      <c r="K4" s="33">
        <v>6748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74615</v>
      </c>
      <c r="D5" s="33">
        <v>90224</v>
      </c>
      <c r="E5" s="33">
        <v>104203</v>
      </c>
      <c r="F5" s="32">
        <v>92296</v>
      </c>
      <c r="G5" s="33">
        <v>93044</v>
      </c>
      <c r="H5" s="34">
        <v>93044</v>
      </c>
      <c r="I5" s="33">
        <v>101030</v>
      </c>
      <c r="J5" s="33">
        <v>98760</v>
      </c>
      <c r="K5" s="33">
        <v>97614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80439</v>
      </c>
      <c r="D19" s="46">
        <f t="shared" ref="D19:K19" si="1">SUM(D4:D18)</f>
        <v>95921</v>
      </c>
      <c r="E19" s="46">
        <f t="shared" si="1"/>
        <v>108506</v>
      </c>
      <c r="F19" s="47">
        <f t="shared" si="1"/>
        <v>97688</v>
      </c>
      <c r="G19" s="46">
        <f t="shared" si="1"/>
        <v>97786</v>
      </c>
      <c r="H19" s="48">
        <f t="shared" si="1"/>
        <v>97786</v>
      </c>
      <c r="I19" s="46">
        <f t="shared" si="1"/>
        <v>105695</v>
      </c>
      <c r="J19" s="46">
        <f t="shared" si="1"/>
        <v>105081</v>
      </c>
      <c r="K19" s="46">
        <f t="shared" si="1"/>
        <v>104362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76247</v>
      </c>
      <c r="D4" s="20">
        <f t="shared" ref="D4:K4" si="0">SUM(D5:D7)</f>
        <v>94396</v>
      </c>
      <c r="E4" s="20">
        <f t="shared" si="0"/>
        <v>106582</v>
      </c>
      <c r="F4" s="21">
        <f t="shared" si="0"/>
        <v>97128</v>
      </c>
      <c r="G4" s="20">
        <f t="shared" si="0"/>
        <v>97328</v>
      </c>
      <c r="H4" s="22">
        <f t="shared" si="0"/>
        <v>97328</v>
      </c>
      <c r="I4" s="20">
        <f t="shared" si="0"/>
        <v>104643</v>
      </c>
      <c r="J4" s="20">
        <f t="shared" si="0"/>
        <v>105081</v>
      </c>
      <c r="K4" s="20">
        <f t="shared" si="0"/>
        <v>104362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40454</v>
      </c>
      <c r="D5" s="28">
        <v>45251</v>
      </c>
      <c r="E5" s="28">
        <v>53018</v>
      </c>
      <c r="F5" s="27">
        <v>59492</v>
      </c>
      <c r="G5" s="28">
        <v>57028</v>
      </c>
      <c r="H5" s="29">
        <v>57028</v>
      </c>
      <c r="I5" s="28">
        <v>60255</v>
      </c>
      <c r="J5" s="28">
        <v>63708</v>
      </c>
      <c r="K5" s="29">
        <v>67125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35793</v>
      </c>
      <c r="D6" s="33">
        <v>49145</v>
      </c>
      <c r="E6" s="33">
        <v>53564</v>
      </c>
      <c r="F6" s="32">
        <v>37636</v>
      </c>
      <c r="G6" s="33">
        <v>40300</v>
      </c>
      <c r="H6" s="34">
        <v>40300</v>
      </c>
      <c r="I6" s="33">
        <v>44388</v>
      </c>
      <c r="J6" s="33">
        <v>41373</v>
      </c>
      <c r="K6" s="34">
        <v>37237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18</v>
      </c>
      <c r="D8" s="20">
        <f t="shared" ref="D8:K8" si="1">SUM(D9:D15)</f>
        <v>239</v>
      </c>
      <c r="E8" s="20">
        <f t="shared" si="1"/>
        <v>983</v>
      </c>
      <c r="F8" s="21">
        <f t="shared" si="1"/>
        <v>560</v>
      </c>
      <c r="G8" s="20">
        <f t="shared" si="1"/>
        <v>366</v>
      </c>
      <c r="H8" s="22">
        <f t="shared" si="1"/>
        <v>366</v>
      </c>
      <c r="I8" s="20">
        <f t="shared" si="1"/>
        <v>852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18</v>
      </c>
      <c r="D15" s="36">
        <v>239</v>
      </c>
      <c r="E15" s="36">
        <v>983</v>
      </c>
      <c r="F15" s="35">
        <v>560</v>
      </c>
      <c r="G15" s="36">
        <v>366</v>
      </c>
      <c r="H15" s="37">
        <v>366</v>
      </c>
      <c r="I15" s="36">
        <v>852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4174</v>
      </c>
      <c r="D16" s="20">
        <f t="shared" ref="D16:K16" si="2">SUM(D17:D23)</f>
        <v>1286</v>
      </c>
      <c r="E16" s="20">
        <f t="shared" si="2"/>
        <v>941</v>
      </c>
      <c r="F16" s="21">
        <f t="shared" si="2"/>
        <v>0</v>
      </c>
      <c r="G16" s="20">
        <f t="shared" si="2"/>
        <v>92</v>
      </c>
      <c r="H16" s="22">
        <f t="shared" si="2"/>
        <v>92</v>
      </c>
      <c r="I16" s="20">
        <f t="shared" si="2"/>
        <v>200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4174</v>
      </c>
      <c r="D18" s="33">
        <v>1225</v>
      </c>
      <c r="E18" s="33">
        <v>941</v>
      </c>
      <c r="F18" s="32">
        <v>0</v>
      </c>
      <c r="G18" s="33">
        <v>92</v>
      </c>
      <c r="H18" s="34">
        <v>92</v>
      </c>
      <c r="I18" s="33">
        <v>200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61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80439</v>
      </c>
      <c r="D26" s="46">
        <f t="shared" ref="D26:K26" si="3">+D4+D8+D16+D24</f>
        <v>95921</v>
      </c>
      <c r="E26" s="46">
        <f t="shared" si="3"/>
        <v>108506</v>
      </c>
      <c r="F26" s="47">
        <f t="shared" si="3"/>
        <v>97688</v>
      </c>
      <c r="G26" s="46">
        <f t="shared" si="3"/>
        <v>97786</v>
      </c>
      <c r="H26" s="48">
        <f t="shared" si="3"/>
        <v>97786</v>
      </c>
      <c r="I26" s="46">
        <f t="shared" si="3"/>
        <v>105695</v>
      </c>
      <c r="J26" s="46">
        <f t="shared" si="3"/>
        <v>105081</v>
      </c>
      <c r="K26" s="46">
        <f t="shared" si="3"/>
        <v>104362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152</v>
      </c>
      <c r="C4" s="33">
        <v>1168</v>
      </c>
      <c r="D4" s="33">
        <v>209</v>
      </c>
      <c r="E4" s="33">
        <v>30</v>
      </c>
      <c r="F4" s="27">
        <v>945</v>
      </c>
      <c r="G4" s="28">
        <v>945</v>
      </c>
      <c r="H4" s="29">
        <v>945</v>
      </c>
      <c r="I4" s="33">
        <v>1364</v>
      </c>
      <c r="J4" s="33">
        <v>1136</v>
      </c>
      <c r="K4" s="33">
        <v>1196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14755</v>
      </c>
      <c r="D5" s="33">
        <v>13717</v>
      </c>
      <c r="E5" s="33">
        <v>11946</v>
      </c>
      <c r="F5" s="32">
        <v>5488</v>
      </c>
      <c r="G5" s="33">
        <v>12488</v>
      </c>
      <c r="H5" s="34">
        <v>12488</v>
      </c>
      <c r="I5" s="33">
        <v>10012</v>
      </c>
      <c r="J5" s="33">
        <v>8657</v>
      </c>
      <c r="K5" s="33">
        <v>8063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156</v>
      </c>
      <c r="C6" s="33">
        <v>8278</v>
      </c>
      <c r="D6" s="33">
        <v>8563</v>
      </c>
      <c r="E6" s="33">
        <v>8104</v>
      </c>
      <c r="F6" s="32">
        <v>9034</v>
      </c>
      <c r="G6" s="33">
        <v>8334</v>
      </c>
      <c r="H6" s="34">
        <v>8334</v>
      </c>
      <c r="I6" s="33">
        <v>9265</v>
      </c>
      <c r="J6" s="33">
        <v>8878</v>
      </c>
      <c r="K6" s="33">
        <v>7849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6223</v>
      </c>
      <c r="D7" s="33">
        <v>6558</v>
      </c>
      <c r="E7" s="33">
        <v>6380</v>
      </c>
      <c r="F7" s="32">
        <v>6658</v>
      </c>
      <c r="G7" s="33">
        <v>6308</v>
      </c>
      <c r="H7" s="34">
        <v>6308</v>
      </c>
      <c r="I7" s="33">
        <v>6744</v>
      </c>
      <c r="J7" s="33">
        <v>7743</v>
      </c>
      <c r="K7" s="33">
        <v>8153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30424</v>
      </c>
      <c r="D19" s="46">
        <f t="shared" ref="D19:K19" si="1">SUM(D4:D18)</f>
        <v>29047</v>
      </c>
      <c r="E19" s="46">
        <f t="shared" si="1"/>
        <v>26460</v>
      </c>
      <c r="F19" s="47">
        <f t="shared" si="1"/>
        <v>22125</v>
      </c>
      <c r="G19" s="46">
        <f t="shared" si="1"/>
        <v>28075</v>
      </c>
      <c r="H19" s="48">
        <f t="shared" si="1"/>
        <v>28075</v>
      </c>
      <c r="I19" s="46">
        <f t="shared" si="1"/>
        <v>27385</v>
      </c>
      <c r="J19" s="46">
        <f t="shared" si="1"/>
        <v>26414</v>
      </c>
      <c r="K19" s="46">
        <f t="shared" si="1"/>
        <v>25261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29773</v>
      </c>
      <c r="D4" s="20">
        <f t="shared" ref="D4:K4" si="0">SUM(D5:D7)</f>
        <v>28192</v>
      </c>
      <c r="E4" s="20">
        <f t="shared" si="0"/>
        <v>26416</v>
      </c>
      <c r="F4" s="21">
        <f t="shared" si="0"/>
        <v>22125</v>
      </c>
      <c r="G4" s="20">
        <f t="shared" si="0"/>
        <v>28044</v>
      </c>
      <c r="H4" s="22">
        <f t="shared" si="0"/>
        <v>28044</v>
      </c>
      <c r="I4" s="20">
        <f t="shared" si="0"/>
        <v>27295</v>
      </c>
      <c r="J4" s="20">
        <f t="shared" si="0"/>
        <v>26414</v>
      </c>
      <c r="K4" s="20">
        <f t="shared" si="0"/>
        <v>25261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18236</v>
      </c>
      <c r="D5" s="28">
        <v>18510</v>
      </c>
      <c r="E5" s="28">
        <v>19697</v>
      </c>
      <c r="F5" s="27">
        <v>19175</v>
      </c>
      <c r="G5" s="28">
        <v>22095</v>
      </c>
      <c r="H5" s="29">
        <v>22095</v>
      </c>
      <c r="I5" s="28">
        <v>24013</v>
      </c>
      <c r="J5" s="28">
        <v>23408</v>
      </c>
      <c r="K5" s="29">
        <v>24217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11537</v>
      </c>
      <c r="D6" s="33">
        <v>9682</v>
      </c>
      <c r="E6" s="33">
        <v>6719</v>
      </c>
      <c r="F6" s="32">
        <v>2950</v>
      </c>
      <c r="G6" s="33">
        <v>5949</v>
      </c>
      <c r="H6" s="34">
        <v>5949</v>
      </c>
      <c r="I6" s="33">
        <v>3282</v>
      </c>
      <c r="J6" s="33">
        <v>3006</v>
      </c>
      <c r="K6" s="34">
        <v>1044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600</v>
      </c>
      <c r="D8" s="20">
        <f t="shared" ref="D8:K8" si="1">SUM(D9:D15)</f>
        <v>850</v>
      </c>
      <c r="E8" s="20">
        <f t="shared" si="1"/>
        <v>44</v>
      </c>
      <c r="F8" s="21">
        <f t="shared" si="1"/>
        <v>0</v>
      </c>
      <c r="G8" s="20">
        <f t="shared" si="1"/>
        <v>31</v>
      </c>
      <c r="H8" s="22">
        <f t="shared" si="1"/>
        <v>31</v>
      </c>
      <c r="I8" s="20">
        <f t="shared" si="1"/>
        <v>90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400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200</v>
      </c>
      <c r="D14" s="33">
        <v>850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44</v>
      </c>
      <c r="F15" s="35">
        <v>0</v>
      </c>
      <c r="G15" s="36">
        <v>31</v>
      </c>
      <c r="H15" s="37">
        <v>31</v>
      </c>
      <c r="I15" s="36">
        <v>90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51</v>
      </c>
      <c r="D16" s="20">
        <f t="shared" ref="D16:K16" si="2">SUM(D17:D23)</f>
        <v>5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51</v>
      </c>
      <c r="D18" s="33">
        <v>5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30424</v>
      </c>
      <c r="D26" s="46">
        <f t="shared" ref="D26:K26" si="3">+D4+D8+D16+D24</f>
        <v>29047</v>
      </c>
      <c r="E26" s="46">
        <f t="shared" si="3"/>
        <v>26460</v>
      </c>
      <c r="F26" s="47">
        <f t="shared" si="3"/>
        <v>22125</v>
      </c>
      <c r="G26" s="46">
        <f t="shared" si="3"/>
        <v>28075</v>
      </c>
      <c r="H26" s="48">
        <f t="shared" si="3"/>
        <v>28075</v>
      </c>
      <c r="I26" s="46">
        <f t="shared" si="3"/>
        <v>27385</v>
      </c>
      <c r="J26" s="46">
        <f t="shared" si="3"/>
        <v>26414</v>
      </c>
      <c r="K26" s="46">
        <f t="shared" si="3"/>
        <v>25261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63116</v>
      </c>
      <c r="D4" s="33">
        <v>60671</v>
      </c>
      <c r="E4" s="33">
        <v>59487</v>
      </c>
      <c r="F4" s="27">
        <v>68995</v>
      </c>
      <c r="G4" s="28">
        <v>77391</v>
      </c>
      <c r="H4" s="29">
        <v>66340</v>
      </c>
      <c r="I4" s="33">
        <v>89568</v>
      </c>
      <c r="J4" s="33">
        <v>127437</v>
      </c>
      <c r="K4" s="33">
        <v>140887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6567</v>
      </c>
      <c r="D5" s="33">
        <v>5108</v>
      </c>
      <c r="E5" s="33">
        <v>3238</v>
      </c>
      <c r="F5" s="32">
        <v>4453</v>
      </c>
      <c r="G5" s="33">
        <v>4003</v>
      </c>
      <c r="H5" s="34">
        <v>4003</v>
      </c>
      <c r="I5" s="33">
        <v>4146</v>
      </c>
      <c r="J5" s="33">
        <v>3801</v>
      </c>
      <c r="K5" s="33">
        <v>4003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69683</v>
      </c>
      <c r="D19" s="46">
        <f t="shared" ref="D19:K19" si="1">SUM(D4:D18)</f>
        <v>65779</v>
      </c>
      <c r="E19" s="46">
        <f t="shared" si="1"/>
        <v>62725</v>
      </c>
      <c r="F19" s="47">
        <f t="shared" si="1"/>
        <v>73448</v>
      </c>
      <c r="G19" s="46">
        <f t="shared" si="1"/>
        <v>81394</v>
      </c>
      <c r="H19" s="48">
        <f t="shared" si="1"/>
        <v>70343</v>
      </c>
      <c r="I19" s="46">
        <f t="shared" si="1"/>
        <v>93714</v>
      </c>
      <c r="J19" s="46">
        <f t="shared" si="1"/>
        <v>131238</v>
      </c>
      <c r="K19" s="46">
        <f t="shared" si="1"/>
        <v>144890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136</v>
      </c>
      <c r="E3" s="17" t="s">
        <v>135</v>
      </c>
      <c r="F3" s="173" t="s">
        <v>134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42246</v>
      </c>
      <c r="D4" s="20">
        <f t="shared" ref="D4:K4" si="0">SUM(D5:D7)</f>
        <v>34650</v>
      </c>
      <c r="E4" s="20">
        <f t="shared" si="0"/>
        <v>27284</v>
      </c>
      <c r="F4" s="21">
        <f t="shared" si="0"/>
        <v>50635</v>
      </c>
      <c r="G4" s="20">
        <f t="shared" si="0"/>
        <v>52239</v>
      </c>
      <c r="H4" s="22">
        <f t="shared" si="0"/>
        <v>48129</v>
      </c>
      <c r="I4" s="20">
        <f t="shared" si="0"/>
        <v>68714</v>
      </c>
      <c r="J4" s="20">
        <f t="shared" si="0"/>
        <v>105646</v>
      </c>
      <c r="K4" s="20">
        <f t="shared" si="0"/>
        <v>117688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22131</v>
      </c>
      <c r="D5" s="28">
        <v>21404</v>
      </c>
      <c r="E5" s="28">
        <v>21060</v>
      </c>
      <c r="F5" s="27">
        <v>28477</v>
      </c>
      <c r="G5" s="28">
        <v>25400</v>
      </c>
      <c r="H5" s="29">
        <v>24777</v>
      </c>
      <c r="I5" s="28">
        <v>28809</v>
      </c>
      <c r="J5" s="28">
        <v>32919</v>
      </c>
      <c r="K5" s="29">
        <v>34958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20115</v>
      </c>
      <c r="D6" s="33">
        <v>13246</v>
      </c>
      <c r="E6" s="33">
        <v>6224</v>
      </c>
      <c r="F6" s="32">
        <v>22158</v>
      </c>
      <c r="G6" s="33">
        <v>26839</v>
      </c>
      <c r="H6" s="34">
        <v>23352</v>
      </c>
      <c r="I6" s="33">
        <v>39905</v>
      </c>
      <c r="J6" s="33">
        <v>72727</v>
      </c>
      <c r="K6" s="34">
        <v>82730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103</v>
      </c>
      <c r="E8" s="20">
        <f t="shared" si="1"/>
        <v>66</v>
      </c>
      <c r="F8" s="21">
        <f t="shared" si="1"/>
        <v>0</v>
      </c>
      <c r="G8" s="20">
        <f t="shared" si="1"/>
        <v>127</v>
      </c>
      <c r="H8" s="22">
        <f t="shared" si="1"/>
        <v>125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103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66</v>
      </c>
      <c r="F15" s="35">
        <v>0</v>
      </c>
      <c r="G15" s="36">
        <v>127</v>
      </c>
      <c r="H15" s="37">
        <v>125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27437</v>
      </c>
      <c r="D16" s="20">
        <f t="shared" ref="D16:K16" si="2">SUM(D17:D23)</f>
        <v>31026</v>
      </c>
      <c r="E16" s="20">
        <f t="shared" si="2"/>
        <v>35375</v>
      </c>
      <c r="F16" s="21">
        <f t="shared" si="2"/>
        <v>22813</v>
      </c>
      <c r="G16" s="20">
        <f t="shared" si="2"/>
        <v>29028</v>
      </c>
      <c r="H16" s="22">
        <f t="shared" si="2"/>
        <v>22089</v>
      </c>
      <c r="I16" s="20">
        <f t="shared" si="2"/>
        <v>25000</v>
      </c>
      <c r="J16" s="20">
        <f t="shared" si="2"/>
        <v>25592</v>
      </c>
      <c r="K16" s="20">
        <f t="shared" si="2"/>
        <v>27202</v>
      </c>
    </row>
    <row r="17" spans="1:11" s="14" customFormat="1" ht="12.75" customHeight="1" x14ac:dyDescent="0.25">
      <c r="A17" s="25"/>
      <c r="B17" s="26" t="s">
        <v>22</v>
      </c>
      <c r="C17" s="27">
        <v>20777</v>
      </c>
      <c r="D17" s="28">
        <v>29933</v>
      </c>
      <c r="E17" s="28">
        <v>33512</v>
      </c>
      <c r="F17" s="27">
        <v>20000</v>
      </c>
      <c r="G17" s="28">
        <v>25588</v>
      </c>
      <c r="H17" s="29">
        <v>19230</v>
      </c>
      <c r="I17" s="28">
        <v>23000</v>
      </c>
      <c r="J17" s="28">
        <v>23500</v>
      </c>
      <c r="K17" s="29">
        <v>25000</v>
      </c>
    </row>
    <row r="18" spans="1:11" s="14" customFormat="1" ht="12.75" customHeight="1" x14ac:dyDescent="0.25">
      <c r="A18" s="25"/>
      <c r="B18" s="26" t="s">
        <v>23</v>
      </c>
      <c r="C18" s="32">
        <v>6660</v>
      </c>
      <c r="D18" s="33">
        <v>1093</v>
      </c>
      <c r="E18" s="33">
        <v>1863</v>
      </c>
      <c r="F18" s="32">
        <v>2813</v>
      </c>
      <c r="G18" s="33">
        <v>3440</v>
      </c>
      <c r="H18" s="34">
        <v>2859</v>
      </c>
      <c r="I18" s="33">
        <v>2000</v>
      </c>
      <c r="J18" s="33">
        <v>2092</v>
      </c>
      <c r="K18" s="34">
        <v>2202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69683</v>
      </c>
      <c r="D26" s="46">
        <f t="shared" ref="D26:K26" si="3">+D4+D8+D16+D24</f>
        <v>65779</v>
      </c>
      <c r="E26" s="46">
        <f t="shared" si="3"/>
        <v>62725</v>
      </c>
      <c r="F26" s="47">
        <f t="shared" si="3"/>
        <v>73448</v>
      </c>
      <c r="G26" s="46">
        <f t="shared" si="3"/>
        <v>81394</v>
      </c>
      <c r="H26" s="48">
        <f t="shared" si="3"/>
        <v>70343</v>
      </c>
      <c r="I26" s="46">
        <f t="shared" si="3"/>
        <v>93714</v>
      </c>
      <c r="J26" s="46">
        <f t="shared" si="3"/>
        <v>131238</v>
      </c>
      <c r="K26" s="46">
        <f t="shared" si="3"/>
        <v>144890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Jonathan Benjamin</cp:lastModifiedBy>
  <dcterms:created xsi:type="dcterms:W3CDTF">2014-05-29T13:37:53Z</dcterms:created>
  <dcterms:modified xsi:type="dcterms:W3CDTF">2014-06-02T07:19:39Z</dcterms:modified>
</cp:coreProperties>
</file>